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1280" windowHeight="6225" activeTab="2"/>
  </bookViews>
  <sheets>
    <sheet name="rekapitulácia" sheetId="3" r:id="rId1"/>
    <sheet name="príjmy" sheetId="1" r:id="rId2"/>
    <sheet name="výdavky" sheetId="2" r:id="rId3"/>
  </sheets>
  <definedNames>
    <definedName name="_xlnm._FilterDatabase" localSheetId="2" hidden="1">výdavky!$A$6:$D$6</definedName>
    <definedName name="_xlnm.Print_Titles" localSheetId="2">výdavky!$4:$8</definedName>
  </definedNames>
  <calcPr calcId="125725"/>
</workbook>
</file>

<file path=xl/calcChain.xml><?xml version="1.0" encoding="utf-8"?>
<calcChain xmlns="http://schemas.openxmlformats.org/spreadsheetml/2006/main">
  <c r="G352" i="2"/>
  <c r="F352"/>
  <c r="G311"/>
  <c r="F311"/>
  <c r="G378"/>
  <c r="F378"/>
  <c r="G276"/>
  <c r="F276"/>
  <c r="E378"/>
  <c r="E352"/>
  <c r="E311"/>
  <c r="E276"/>
  <c r="G530"/>
  <c r="E527"/>
  <c r="E530" s="1"/>
  <c r="G430"/>
  <c r="G428"/>
  <c r="F430"/>
  <c r="F428"/>
  <c r="E440"/>
  <c r="E428"/>
  <c r="E430"/>
  <c r="E28"/>
  <c r="E427" l="1"/>
  <c r="F44" i="1"/>
  <c r="E44"/>
  <c r="D44"/>
  <c r="G35" i="2"/>
  <c r="F35"/>
  <c r="E35"/>
  <c r="E64" i="1"/>
  <c r="D64"/>
  <c r="F520" i="2"/>
  <c r="F523" s="1"/>
  <c r="G264" l="1"/>
  <c r="F264"/>
  <c r="E264"/>
  <c r="G237"/>
  <c r="F237"/>
  <c r="E237"/>
  <c r="E70" i="1"/>
  <c r="F36"/>
  <c r="E36"/>
  <c r="D36"/>
  <c r="F42"/>
  <c r="E42"/>
  <c r="D42"/>
  <c r="G424" i="2"/>
  <c r="F424"/>
  <c r="G151"/>
  <c r="G150" s="1"/>
  <c r="F151"/>
  <c r="F150" s="1"/>
  <c r="G144"/>
  <c r="F144"/>
  <c r="E110"/>
  <c r="E165"/>
  <c r="E164" s="1"/>
  <c r="E155"/>
  <c r="E154" s="1"/>
  <c r="G165"/>
  <c r="G164" s="1"/>
  <c r="F165"/>
  <c r="F164" s="1"/>
  <c r="G155"/>
  <c r="G154" s="1"/>
  <c r="G153" s="1"/>
  <c r="F155"/>
  <c r="F154" s="1"/>
  <c r="F153" s="1"/>
  <c r="E175"/>
  <c r="F175"/>
  <c r="G175"/>
  <c r="E177"/>
  <c r="F177"/>
  <c r="G177"/>
  <c r="E179"/>
  <c r="F179"/>
  <c r="G179"/>
  <c r="E181"/>
  <c r="F181"/>
  <c r="G181"/>
  <c r="G440"/>
  <c r="F440"/>
  <c r="E412"/>
  <c r="F412"/>
  <c r="G412"/>
  <c r="G110"/>
  <c r="F110"/>
  <c r="E520"/>
  <c r="E523" s="1"/>
  <c r="D70" i="1"/>
  <c r="D76" s="1"/>
  <c r="E424" i="2"/>
  <c r="E144"/>
  <c r="E151"/>
  <c r="E150" s="1"/>
  <c r="E137"/>
  <c r="F15" i="1"/>
  <c r="E15"/>
  <c r="D15"/>
  <c r="G59" i="2"/>
  <c r="G215"/>
  <c r="G272"/>
  <c r="F215"/>
  <c r="F272"/>
  <c r="E215"/>
  <c r="E272"/>
  <c r="D12" i="3"/>
  <c r="D9"/>
  <c r="D40"/>
  <c r="D37"/>
  <c r="C40"/>
  <c r="C37"/>
  <c r="C26"/>
  <c r="C23"/>
  <c r="D26"/>
  <c r="D23"/>
  <c r="G252" i="2"/>
  <c r="F11"/>
  <c r="F16"/>
  <c r="F28"/>
  <c r="F47"/>
  <c r="F54"/>
  <c r="F59"/>
  <c r="F102"/>
  <c r="F112"/>
  <c r="G118"/>
  <c r="E118"/>
  <c r="F118"/>
  <c r="F122"/>
  <c r="F184"/>
  <c r="F190"/>
  <c r="F199"/>
  <c r="F209"/>
  <c r="F415"/>
  <c r="F448"/>
  <c r="F472"/>
  <c r="F496"/>
  <c r="G520"/>
  <c r="G523" s="1"/>
  <c r="G47"/>
  <c r="E47"/>
  <c r="E59"/>
  <c r="E221"/>
  <c r="F511"/>
  <c r="E511"/>
  <c r="F487"/>
  <c r="E487"/>
  <c r="F463"/>
  <c r="E463"/>
  <c r="F505"/>
  <c r="E505"/>
  <c r="F493"/>
  <c r="E489"/>
  <c r="F481"/>
  <c r="E481"/>
  <c r="F469"/>
  <c r="F457"/>
  <c r="E457"/>
  <c r="E11"/>
  <c r="G443"/>
  <c r="F75" i="1"/>
  <c r="E75"/>
  <c r="D75"/>
  <c r="F70"/>
  <c r="F76" s="1"/>
  <c r="F19"/>
  <c r="F18"/>
  <c r="F7"/>
  <c r="E18"/>
  <c r="E76"/>
  <c r="D28"/>
  <c r="D19"/>
  <c r="D18"/>
  <c r="D7"/>
  <c r="G26" i="2"/>
  <c r="G270"/>
  <c r="G271"/>
  <c r="G427"/>
  <c r="F438"/>
  <c r="F271"/>
  <c r="F270"/>
  <c r="F188"/>
  <c r="E318"/>
  <c r="E310"/>
  <c r="E307"/>
  <c r="E304" s="1"/>
  <c r="E302"/>
  <c r="E301" s="1"/>
  <c r="E298"/>
  <c r="E297" s="1"/>
  <c r="E274"/>
  <c r="E271"/>
  <c r="E270"/>
  <c r="G527"/>
  <c r="F527"/>
  <c r="F530" s="1"/>
  <c r="G438"/>
  <c r="E438"/>
  <c r="G436"/>
  <c r="G535" s="1"/>
  <c r="F436"/>
  <c r="F435" s="1"/>
  <c r="E436"/>
  <c r="G415"/>
  <c r="E415"/>
  <c r="E404"/>
  <c r="E401"/>
  <c r="E397"/>
  <c r="E393"/>
  <c r="E373"/>
  <c r="E368"/>
  <c r="E343"/>
  <c r="E339"/>
  <c r="E332"/>
  <c r="E328"/>
  <c r="E293"/>
  <c r="G269"/>
  <c r="G267"/>
  <c r="F267"/>
  <c r="F266" s="1"/>
  <c r="E267"/>
  <c r="E266" s="1"/>
  <c r="G262"/>
  <c r="F262"/>
  <c r="E262"/>
  <c r="G258"/>
  <c r="F258"/>
  <c r="E258"/>
  <c r="G256"/>
  <c r="F256"/>
  <c r="E256"/>
  <c r="G254"/>
  <c r="F254"/>
  <c r="E254"/>
  <c r="F252"/>
  <c r="E252"/>
  <c r="G249"/>
  <c r="F249"/>
  <c r="E249"/>
  <c r="G247"/>
  <c r="F247"/>
  <c r="E247"/>
  <c r="G244"/>
  <c r="G243" s="1"/>
  <c r="F244"/>
  <c r="F243" s="1"/>
  <c r="E244"/>
  <c r="E243" s="1"/>
  <c r="G241"/>
  <c r="G240" s="1"/>
  <c r="F241"/>
  <c r="F240" s="1"/>
  <c r="E241"/>
  <c r="E240" s="1"/>
  <c r="G234"/>
  <c r="F234"/>
  <c r="E234"/>
  <c r="G231"/>
  <c r="F231"/>
  <c r="E231"/>
  <c r="G229"/>
  <c r="F229"/>
  <c r="E229"/>
  <c r="G227"/>
  <c r="F227"/>
  <c r="E227"/>
  <c r="G225"/>
  <c r="F225"/>
  <c r="E225"/>
  <c r="G213"/>
  <c r="F213"/>
  <c r="E213"/>
  <c r="G209"/>
  <c r="E209"/>
  <c r="G207"/>
  <c r="F207"/>
  <c r="E207"/>
  <c r="G199"/>
  <c r="E199"/>
  <c r="G196"/>
  <c r="F196"/>
  <c r="E196"/>
  <c r="G190"/>
  <c r="E190"/>
  <c r="G188"/>
  <c r="E188"/>
  <c r="G184"/>
  <c r="G183" s="1"/>
  <c r="E184"/>
  <c r="G148"/>
  <c r="G147" s="1"/>
  <c r="G143" s="1"/>
  <c r="F148"/>
  <c r="F147" s="1"/>
  <c r="F143" s="1"/>
  <c r="E148"/>
  <c r="E147" s="1"/>
  <c r="E143" s="1"/>
  <c r="G139"/>
  <c r="F139"/>
  <c r="E139"/>
  <c r="G137"/>
  <c r="F137"/>
  <c r="G135"/>
  <c r="F135"/>
  <c r="E135"/>
  <c r="G132"/>
  <c r="F132"/>
  <c r="E132"/>
  <c r="G130"/>
  <c r="F130"/>
  <c r="E130"/>
  <c r="G122"/>
  <c r="E122"/>
  <c r="G112"/>
  <c r="E112"/>
  <c r="G102"/>
  <c r="E102"/>
  <c r="G99"/>
  <c r="F99"/>
  <c r="F98" s="1"/>
  <c r="E99"/>
  <c r="G94"/>
  <c r="F94"/>
  <c r="E94"/>
  <c r="G93"/>
  <c r="F93"/>
  <c r="E93"/>
  <c r="E54"/>
  <c r="G28"/>
  <c r="F26"/>
  <c r="E26"/>
  <c r="C9" i="3"/>
  <c r="C12"/>
  <c r="D541" i="2"/>
  <c r="D543"/>
  <c r="D544" s="1"/>
  <c r="D546"/>
  <c r="D549"/>
  <c r="D550" s="1"/>
  <c r="D552"/>
  <c r="E28" i="1"/>
  <c r="E19"/>
  <c r="E7"/>
  <c r="E465" i="2"/>
  <c r="G233"/>
  <c r="G11"/>
  <c r="E445"/>
  <c r="E448"/>
  <c r="G54"/>
  <c r="D542"/>
  <c r="F465"/>
  <c r="F513"/>
  <c r="E513"/>
  <c r="E496"/>
  <c r="E472"/>
  <c r="F445"/>
  <c r="E493"/>
  <c r="E469"/>
  <c r="E25" l="1"/>
  <c r="F443"/>
  <c r="G435"/>
  <c r="D14" i="3"/>
  <c r="G411" i="2"/>
  <c r="F411"/>
  <c r="G98"/>
  <c r="F25"/>
  <c r="F10" s="1"/>
  <c r="E153"/>
  <c r="F174"/>
  <c r="G174"/>
  <c r="E174"/>
  <c r="E269"/>
  <c r="F269"/>
  <c r="G266"/>
  <c r="C14" i="3"/>
  <c r="D28"/>
  <c r="C28"/>
  <c r="C42"/>
  <c r="D42"/>
  <c r="E59" i="1"/>
  <c r="E74" s="1"/>
  <c r="E77" s="1"/>
  <c r="F28"/>
  <c r="F246" i="2"/>
  <c r="E117"/>
  <c r="E233"/>
  <c r="E246"/>
  <c r="F427"/>
  <c r="G117"/>
  <c r="G195"/>
  <c r="F224"/>
  <c r="G224"/>
  <c r="F233"/>
  <c r="G246"/>
  <c r="F261"/>
  <c r="G261"/>
  <c r="E261"/>
  <c r="E537"/>
  <c r="G537"/>
  <c r="F537"/>
  <c r="D551"/>
  <c r="G251"/>
  <c r="F535"/>
  <c r="F195"/>
  <c r="F251"/>
  <c r="E535"/>
  <c r="F183"/>
  <c r="F117"/>
  <c r="E435"/>
  <c r="E411"/>
  <c r="E251"/>
  <c r="E224"/>
  <c r="E183"/>
  <c r="E98"/>
  <c r="G25"/>
  <c r="E16"/>
  <c r="E10" s="1"/>
  <c r="D59" i="1"/>
  <c r="D74" s="1"/>
  <c r="D77" s="1"/>
  <c r="F536" i="2"/>
  <c r="E507"/>
  <c r="E492" s="1"/>
  <c r="E536"/>
  <c r="G16"/>
  <c r="E195"/>
  <c r="F507"/>
  <c r="F492" s="1"/>
  <c r="F468"/>
  <c r="E483"/>
  <c r="E468" s="1"/>
  <c r="F444"/>
  <c r="E459"/>
  <c r="E444" s="1"/>
  <c r="G10" l="1"/>
  <c r="G516" s="1"/>
  <c r="G534" s="1"/>
  <c r="F59" i="1"/>
  <c r="F74" s="1"/>
  <c r="F77" s="1"/>
  <c r="F516" i="2"/>
  <c r="F534" s="1"/>
  <c r="F538" s="1"/>
  <c r="E443"/>
  <c r="E516" s="1"/>
  <c r="G536"/>
  <c r="G538" l="1"/>
  <c r="E534"/>
  <c r="E538" s="1"/>
</calcChain>
</file>

<file path=xl/sharedStrings.xml><?xml version="1.0" encoding="utf-8"?>
<sst xmlns="http://schemas.openxmlformats.org/spreadsheetml/2006/main" count="1214" uniqueCount="304">
  <si>
    <t>Kapitálové príjmy spolu:</t>
  </si>
  <si>
    <t>212 004 - príjem z prenájmu bytu - príjem ponížený na základe odpredaja bytu do OV.</t>
  </si>
  <si>
    <t>Bežné príjmy spolu:</t>
  </si>
  <si>
    <t>Kapitálové výdavky spolu:</t>
  </si>
  <si>
    <t>625 001</t>
  </si>
  <si>
    <t>625 002</t>
  </si>
  <si>
    <t>Tovary a služby</t>
  </si>
  <si>
    <t>631 001</t>
  </si>
  <si>
    <t>633 002</t>
  </si>
  <si>
    <t>Dopravné</t>
  </si>
  <si>
    <t>634 001</t>
  </si>
  <si>
    <t>637 001</t>
  </si>
  <si>
    <t>01.3.3 Iné všeobecné služby /matrika/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</si>
  <si>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</si>
  <si>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</si>
  <si>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</si>
  <si>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</si>
  <si>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</si>
  <si>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</si>
  <si>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</si>
  <si>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</si>
  <si>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</si>
  <si>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</si>
  <si>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</si>
  <si>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</si>
  <si>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</si>
  <si>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</si>
  <si>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</si>
  <si>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>09.5.0.1 Zariadenia pre záujmové vzdelávanie</t>
  </si>
  <si>
    <t>DzN  FO pozemky</t>
  </si>
  <si>
    <t>DzN FO stavby</t>
  </si>
  <si>
    <t>121001 10</t>
  </si>
  <si>
    <t>DzN PO pozemky</t>
  </si>
  <si>
    <t>121002 10</t>
  </si>
  <si>
    <t>DzN PO stavby</t>
  </si>
  <si>
    <t>Cestovné náhrady</t>
  </si>
  <si>
    <t>Energie, voda a komunikácie</t>
  </si>
  <si>
    <t xml:space="preserve">Materiál </t>
  </si>
  <si>
    <t>Rutinná a štandartná údržba</t>
  </si>
  <si>
    <t>Služby</t>
  </si>
  <si>
    <t>Splácanie úrokov v tuzemsku</t>
  </si>
  <si>
    <t>Transfery jednotlivcom a nez.PO</t>
  </si>
  <si>
    <t>Poistné a príspevok do poisťovní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</si>
  <si>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</si>
  <si>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</si>
  <si>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</si>
  <si>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</si>
  <si>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</si>
  <si>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</si>
  <si>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</si>
  <si>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</si>
  <si>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z toho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</si>
  <si>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</si>
  <si>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</si>
  <si>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</si>
  <si>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</si>
  <si>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</si>
  <si>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</si>
  <si>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</si>
  <si>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Mzdy, platy, sl.príjmy a ost.osobné vyrovnania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</si>
  <si>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</si>
  <si>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</si>
  <si>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</si>
  <si>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</si>
  <si>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</si>
  <si>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</si>
  <si>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</si>
  <si>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</si>
  <si>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</si>
  <si>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</si>
  <si>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Tuzemské</t>
  </si>
  <si>
    <t>Energie</t>
  </si>
  <si>
    <t>Interiérové vybavenie</t>
  </si>
  <si>
    <t>Výpočtová technika</t>
  </si>
  <si>
    <t>Všeobecný materiál</t>
  </si>
  <si>
    <t>Reprezentačné</t>
  </si>
  <si>
    <t>Palivo, mazivá, oleje, špeciálne kvapaliny</t>
  </si>
  <si>
    <t>Poistenie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</si>
  <si>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</si>
  <si>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</si>
  <si>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</si>
  <si>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</si>
  <si>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</si>
  <si>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</si>
  <si>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</si>
  <si>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</si>
  <si>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</si>
  <si>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</si>
  <si>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</si>
  <si>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</si>
  <si>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Odmeny zamestnancov mimopracovného pomeru</t>
  </si>
  <si>
    <t>Pracovné odevy, obuv a pracovné pomôcky</t>
  </si>
  <si>
    <t>Potraviny</t>
  </si>
  <si>
    <t>Splácanie tuzemskej istiny z bankových úverov dlh.</t>
  </si>
  <si>
    <t>Výnos dane z príjmov poukázany územnej samospráve</t>
  </si>
  <si>
    <t>Za psa</t>
  </si>
  <si>
    <t>Za komunálne odpady a drobné stavebné odpady</t>
  </si>
  <si>
    <t>Z prenajatých pozemkov</t>
  </si>
  <si>
    <t>Z prenajatých budov, priestorov, objektov</t>
  </si>
  <si>
    <t>Príjmové finančné operácie</t>
  </si>
  <si>
    <t>Tuzemské bežné granty a transfery</t>
  </si>
  <si>
    <t>Daňové príjmy - dane z príjmov, dane z majetku</t>
  </si>
  <si>
    <t xml:space="preserve">Nedaňové príjmy - úroky z tuzemských úverov, pôžičiek, návr. fin. výpomocí, vkladov </t>
  </si>
  <si>
    <t xml:space="preserve">Výdavkové finančné operácie </t>
  </si>
  <si>
    <t>Rozpočtové výdavky spolu</t>
  </si>
  <si>
    <t>Výdavkové finančné operácie</t>
  </si>
  <si>
    <t>05.1.0 Nakladanie s odpadmi</t>
  </si>
  <si>
    <t>08.2.0.9 Ostatné kultúrne služby vrátane kultúrnych domov</t>
  </si>
  <si>
    <t>08.4.0 Náboženské a iné spoločenské služby</t>
  </si>
  <si>
    <t xml:space="preserve">09.1.2.1 Základné vzdelanie s bežnou starostlivosťou </t>
  </si>
  <si>
    <t>111 003</t>
  </si>
  <si>
    <t>133 001</t>
  </si>
  <si>
    <t>133 013</t>
  </si>
  <si>
    <t>Nedaňové príjmy - príjmy z podnikania a z vlastníctva majetku</t>
  </si>
  <si>
    <t xml:space="preserve">01.7.0 Transakcie verejného dlhu </t>
  </si>
  <si>
    <t>06.6.0 Bývanie a občianska vybavenosť inde neklasifikované</t>
  </si>
  <si>
    <t>08.1.0 Rekreačné a športové služby</t>
  </si>
  <si>
    <t xml:space="preserve">07.6.0 Zdravotníctvo inde neklasifikované </t>
  </si>
  <si>
    <t>41</t>
  </si>
  <si>
    <t>Daň zo stavieb</t>
  </si>
  <si>
    <t>Daň z pozemkov</t>
  </si>
  <si>
    <t>Daňové príjmy - dane za špecifické služby a dane za používanie tovarov</t>
  </si>
  <si>
    <t>134 001</t>
  </si>
  <si>
    <t>Z úhrad za dobývací priestor</t>
  </si>
  <si>
    <t>212 003 1</t>
  </si>
  <si>
    <t>212 003 2</t>
  </si>
  <si>
    <t>Z prenajatých bytov - ZŠ s MŠ</t>
  </si>
  <si>
    <t>221 004 1</t>
  </si>
  <si>
    <t>Správne poplatky - matričná agenda</t>
  </si>
  <si>
    <t xml:space="preserve">221 004 2 </t>
  </si>
  <si>
    <t>Správne poplatky - osvedčovanie ...</t>
  </si>
  <si>
    <t xml:space="preserve">221 004 3 </t>
  </si>
  <si>
    <t>Správne poplatky - stavebné konanie</t>
  </si>
  <si>
    <t xml:space="preserve">221 004 4 </t>
  </si>
  <si>
    <t>221 004 5</t>
  </si>
  <si>
    <t xml:space="preserve">221 004 6 </t>
  </si>
  <si>
    <t>Správne poplatky - ohlasovňa pobytu (potvrdenia)</t>
  </si>
  <si>
    <t xml:space="preserve">Nedaňové príjmy - administratívne poplatky </t>
  </si>
  <si>
    <t xml:space="preserve">Nedaňové príjmy - poplatky a platby z nepriemysleného a náhodného predaja a služ. </t>
  </si>
  <si>
    <t xml:space="preserve">223 001 1 </t>
  </si>
  <si>
    <t>Cintorínske poplatky</t>
  </si>
  <si>
    <t xml:space="preserve">223 001 2 </t>
  </si>
  <si>
    <t>Vysielanie v miestnom rozhlase</t>
  </si>
  <si>
    <t xml:space="preserve">223 001 3 </t>
  </si>
  <si>
    <t>Úhrady za poskytnutú opatrovateľskú službu</t>
  </si>
  <si>
    <t>223 001 4</t>
  </si>
  <si>
    <t>Poplatky za vodné</t>
  </si>
  <si>
    <t>Poplatky a platby za stravné</t>
  </si>
  <si>
    <t>Úroky z vkladov</t>
  </si>
  <si>
    <t>312 001 A</t>
  </si>
  <si>
    <t>Transfery v rámci verejnej správy - zo ŠR - školstvo</t>
  </si>
  <si>
    <t>312 001 B</t>
  </si>
  <si>
    <t>Transfery v rámci verejnej správy - zo ŠR - matrika</t>
  </si>
  <si>
    <t>312 001 C</t>
  </si>
  <si>
    <t>312 001 E</t>
  </si>
  <si>
    <t>Transfery v rámci verejnej správy - zo ŠR - CO</t>
  </si>
  <si>
    <t>312 001 F</t>
  </si>
  <si>
    <t>Transfery v rámci verejnej správy - zo ŠR - strava HN</t>
  </si>
  <si>
    <t>312 001 H</t>
  </si>
  <si>
    <t>Transfery v rámci verejnej správy - zo ŠR - školské potreby HN</t>
  </si>
  <si>
    <t>111</t>
  </si>
  <si>
    <t>312 001 G</t>
  </si>
  <si>
    <t>Energie - plyn</t>
  </si>
  <si>
    <t>632 001 2</t>
  </si>
  <si>
    <t>Energie - elektrická energia</t>
  </si>
  <si>
    <t>Telekomunikačné služby -pevná linka</t>
  </si>
  <si>
    <t xml:space="preserve">632 003 2 </t>
  </si>
  <si>
    <t>Telekomunikačné služby -mobil</t>
  </si>
  <si>
    <t>Poštové služby</t>
  </si>
  <si>
    <t>Stroje, prístroje, zariadenie, náradie</t>
  </si>
  <si>
    <t>Všeobecný materiál - papier+kancel.potreby,tlačivá</t>
  </si>
  <si>
    <t>Všeobecný materiál - čistiace, hygienické a dezinf.p.</t>
  </si>
  <si>
    <t>Všeobecný materiál - náhradné diely, stavebný mat.</t>
  </si>
  <si>
    <t>Noviny, časopisy, zbierky zákonov, vestníky, sprav.</t>
  </si>
  <si>
    <t>Odborná literatúra</t>
  </si>
  <si>
    <t>Servis, údržba, opravy - dodávateľsky</t>
  </si>
  <si>
    <t>Servis, údržba, opravy - vlastná réžia</t>
  </si>
  <si>
    <t>Poistenie (povinné a havarijné)</t>
  </si>
  <si>
    <t>Karty, známky, poplatky</t>
  </si>
  <si>
    <t>Výpočtovej techniky - hardvér</t>
  </si>
  <si>
    <t>Výpočtovej techniky - softvér</t>
  </si>
  <si>
    <t>Odmeny a príspevky - poslanci OZ</t>
  </si>
  <si>
    <t>Špeciálne služby - audítorské</t>
  </si>
  <si>
    <t xml:space="preserve">z toho </t>
  </si>
  <si>
    <t>Telekomunikačné služby</t>
  </si>
  <si>
    <t>Splácanie úrokov bankám</t>
  </si>
  <si>
    <t>Prepravné - školský autobus</t>
  </si>
  <si>
    <t>Palivá ako zdroj energie</t>
  </si>
  <si>
    <t>Všeobecné služby - odvoz TKO</t>
  </si>
  <si>
    <t>Všeobecné služby - likvidácia TKO</t>
  </si>
  <si>
    <t>Všeobecné služby - poplatok za uloženie TKO</t>
  </si>
  <si>
    <t>06.3.0 Zásobovanie vodou</t>
  </si>
  <si>
    <t>Rozbory vôd</t>
  </si>
  <si>
    <t>Budov, objektov alebo ich častí - ZŠ s MŠ</t>
  </si>
  <si>
    <t>08.2.0.5 Knižnice</t>
  </si>
  <si>
    <t>Knihy, noviny, časopisy, učebnice ...</t>
  </si>
  <si>
    <t>Kultúrne podujatia</t>
  </si>
  <si>
    <t>Členské príspevky</t>
  </si>
  <si>
    <t>Občianskym združeniam - SZZP</t>
  </si>
  <si>
    <t>10.2.0.2 Ďalšie sociálne služby (opatrovateľská služba)</t>
  </si>
  <si>
    <t>Učebné pomôcky ...</t>
  </si>
  <si>
    <t xml:space="preserve">10.7.0.1 - Dávky sociálnej pomoci - pomoc občanom v HN </t>
  </si>
  <si>
    <t>Knihy, noviny, časopisy, učebnice ... ZŠ s MŠ</t>
  </si>
  <si>
    <t>Stravovanie ZŠ s MŠ</t>
  </si>
  <si>
    <t>Transfery jednotlivcom</t>
  </si>
  <si>
    <t>Na garančné poistenie</t>
  </si>
  <si>
    <t>Poštové a telekomunikačné služby</t>
  </si>
  <si>
    <t>Na nemocenské dávky</t>
  </si>
  <si>
    <t>09.6.0.1 Školské stravovanie v predškolských zariadeniach a ZŠ</t>
  </si>
  <si>
    <t>Správne poplatky - rybárske lístky</t>
  </si>
  <si>
    <t>Správne poplatky - výher.prístroje.,osvedč..SHR,správa daní</t>
  </si>
  <si>
    <t xml:space="preserve">z toho:  RO - Základná škola s materskou školou </t>
  </si>
  <si>
    <t>Druh  rozpočtu</t>
  </si>
  <si>
    <t>Príjmy</t>
  </si>
  <si>
    <t xml:space="preserve">Výdavky </t>
  </si>
  <si>
    <t xml:space="preserve">Bežný </t>
  </si>
  <si>
    <t>Obec</t>
  </si>
  <si>
    <t>rozpočet</t>
  </si>
  <si>
    <t>ZŠ s MŠ</t>
  </si>
  <si>
    <t>Kapitálový</t>
  </si>
  <si>
    <t xml:space="preserve">R O Z P O Č E T  </t>
  </si>
  <si>
    <t>Spolu bežný rozpočet:</t>
  </si>
  <si>
    <t>Spolu kapitálový rozpočet:</t>
  </si>
  <si>
    <t>Finančné operácie:</t>
  </si>
  <si>
    <t>Dividendy</t>
  </si>
  <si>
    <t>Z rezervného fondu obce</t>
  </si>
  <si>
    <t>Náhrady za pohotovosť</t>
  </si>
  <si>
    <t>Náhrady - preventívne lekár.prehliadky</t>
  </si>
  <si>
    <t>Výdavky verejnej správy financované zo ŠR - hlásenie pobytu obyvateľov</t>
  </si>
  <si>
    <t>Poštovné služby</t>
  </si>
  <si>
    <t>Rutinn. a štand. údržba VT - softvér</t>
  </si>
  <si>
    <t xml:space="preserve">111 </t>
  </si>
  <si>
    <t>Cestovné náhrady pri vzniku pracovného pomeru</t>
  </si>
  <si>
    <t>01.1.2 Finančná a rozpočtová oblasť /hl.kontrolór, audit, popl.banke)</t>
  </si>
  <si>
    <t>01.1.1 Výdavky verejnej správy /správa - obecný úrad/</t>
  </si>
  <si>
    <t>09.1.1.1 Predškolská výchova s bežnou starostlivosťou</t>
  </si>
  <si>
    <t>46</t>
  </si>
  <si>
    <t>Náhrady - náhr.výdavkov členom komisií</t>
  </si>
  <si>
    <t>637 006 2</t>
  </si>
  <si>
    <t>Jednorazová dávka v hmotnej núdzi</t>
  </si>
  <si>
    <t>Bežné transfery cirkvi</t>
  </si>
  <si>
    <t>Vodné a stočné</t>
  </si>
  <si>
    <t>Školenia, kurzy, semináre, porady</t>
  </si>
  <si>
    <t>Softvare licencia</t>
  </si>
  <si>
    <t>Manipulačné poplatky</t>
  </si>
  <si>
    <t>v EUR</t>
  </si>
  <si>
    <t>11T1</t>
  </si>
  <si>
    <t>11T2</t>
  </si>
  <si>
    <t>10.7.0.3 Ďalšie sociálne služby projekt "Skvalitnenie života komunity"</t>
  </si>
  <si>
    <t>Ďalšie soc.služby proj."Skvalit.života komun."financované z ESF 85%</t>
  </si>
  <si>
    <t>Ďalšie soc.služby proj."Skvalit.života komun."financované zo ŠR 15%</t>
  </si>
  <si>
    <t>Nájomné za nájom</t>
  </si>
  <si>
    <t>Ďalšie soc.služby proj."Skvalit.života komun."spoluúčasť 5%</t>
  </si>
  <si>
    <t>11G6</t>
  </si>
  <si>
    <t>Realizácia stavby "Polyfunkčný objekt"</t>
  </si>
  <si>
    <t>312 001 I</t>
  </si>
  <si>
    <t>Transfery v rámci verejnej správy - zo ŠR - vzdelávacie poukazy</t>
  </si>
  <si>
    <t>Odmeny a príspevky - činnosť komisií</t>
  </si>
  <si>
    <t>03.2.0 Ochrana pred požiarmi</t>
  </si>
  <si>
    <t>Komunikačná infraštuktúra</t>
  </si>
  <si>
    <t>Bankové úvery dlhodobé</t>
  </si>
  <si>
    <t>52</t>
  </si>
  <si>
    <t>10.4.0.5 - Ďalšie dávky sociálneho zabezpečenia ( osobitný príjemca)</t>
  </si>
  <si>
    <t>04.1.2 Všeobecná pracovná oblasť</t>
  </si>
  <si>
    <t>Všeobecná pracovná oblasťfinancované z ESF 85%</t>
  </si>
  <si>
    <t>Všeobecná pracovná oblasťfinancované z ESF 15%</t>
  </si>
  <si>
    <t>Štúdie, expertízy, posudky</t>
  </si>
  <si>
    <t>Tuzemské kapitálové transfery v rámci VS zo štátneho rozpočtu</t>
  </si>
  <si>
    <t xml:space="preserve">Občianskym združeniam </t>
  </si>
  <si>
    <t>Rok 2012</t>
  </si>
  <si>
    <t>Rok 2013</t>
  </si>
  <si>
    <t xml:space="preserve">                                     ROZPOČET NA ROKY 2012 - 2014</t>
  </si>
  <si>
    <t xml:space="preserve">           Rekapitulácia rozpočtu na roky 2012 - 2014</t>
  </si>
  <si>
    <t>Rok 2014</t>
  </si>
  <si>
    <r>
      <t xml:space="preserve">           </t>
    </r>
    <r>
      <rPr>
        <b/>
        <sz val="12"/>
        <rFont val="Arial"/>
        <family val="2"/>
      </rPr>
      <t>ROZPOČET NA ROKY 2012 - 2014</t>
    </r>
  </si>
  <si>
    <t>Transfery v rámci verejnej správy - zo ŠR - osobitný príjemca PnD</t>
  </si>
  <si>
    <t>Transfery v rámci verejnej správy - zo ŠR - osobitný príjemca DvHN</t>
  </si>
  <si>
    <t>312 001 D</t>
  </si>
  <si>
    <t>Transfery v rámci verejnej správy - zo ŠR - REGOB</t>
  </si>
  <si>
    <t>312 001 R</t>
  </si>
  <si>
    <t>Transfery v rámci verejnej správy - zo ŠR - det zo znev.prostredia</t>
  </si>
  <si>
    <r>
      <t xml:space="preserve">Transfery v rámci verejnej správy - zo ŠR - </t>
    </r>
    <r>
      <rPr>
        <sz val="7"/>
        <rFont val="Arial"/>
        <family val="2"/>
        <charset val="238"/>
      </rPr>
      <t>VaV MŠ</t>
    </r>
  </si>
  <si>
    <t>632 001 51</t>
  </si>
  <si>
    <t>632 001 52</t>
  </si>
  <si>
    <t>Transfery na dávku v hmotnrj núdzi</t>
  </si>
  <si>
    <t>Náhrady</t>
  </si>
  <si>
    <t>312001 T</t>
  </si>
  <si>
    <t>Transfery v rámci verejnej správy - zo ŠR - na výkon osob. príjemcu</t>
  </si>
  <si>
    <t>637 004 93</t>
  </si>
  <si>
    <t xml:space="preserve">637 004 92 </t>
  </si>
  <si>
    <t>637 004 91</t>
  </si>
  <si>
    <t>633006 71</t>
  </si>
  <si>
    <t>632 003 61</t>
  </si>
  <si>
    <t xml:space="preserve">632 003 62 </t>
  </si>
  <si>
    <t>637 026 86</t>
  </si>
  <si>
    <t>637 026 87</t>
  </si>
  <si>
    <t>634 002 79</t>
  </si>
  <si>
    <t>634 002 78</t>
  </si>
  <si>
    <t>633 009 77</t>
  </si>
  <si>
    <t>633 009 76</t>
  </si>
  <si>
    <t>633 006 73</t>
  </si>
  <si>
    <t>633 006 72</t>
  </si>
  <si>
    <t>633 006 71</t>
  </si>
  <si>
    <t xml:space="preserve">632 003 64 </t>
  </si>
</sst>
</file>

<file path=xl/styles.xml><?xml version="1.0" encoding="utf-8"?>
<styleSheet xmlns="http://schemas.openxmlformats.org/spreadsheetml/2006/main">
  <numFmts count="4"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164" formatCode="_-* #,##0\ [$€-1]_-;\-* #,##0\ [$€-1]_-;_-* &quot;-&quot;\ [$€-1]_-;_-@_-"/>
  </numFmts>
  <fonts count="47"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charset val="238"/>
    </font>
    <font>
      <sz val="8"/>
      <name val="Arial"/>
      <charset val="238"/>
    </font>
    <font>
      <b/>
      <i/>
      <sz val="8"/>
      <name val="Arial"/>
      <charset val="238"/>
    </font>
    <font>
      <i/>
      <sz val="8"/>
      <name val="Arial"/>
      <charset val="238"/>
    </font>
    <font>
      <b/>
      <sz val="11"/>
      <name val="Arial"/>
      <charset val="238"/>
    </font>
    <font>
      <sz val="10"/>
      <name val="Arial"/>
      <charset val="238"/>
    </font>
    <font>
      <b/>
      <sz val="12"/>
      <name val="Arial"/>
      <charset val="238"/>
    </font>
    <font>
      <sz val="10"/>
      <name val="Arial"/>
      <charset val="238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b/>
      <i/>
      <sz val="14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2"/>
      <name val="Arial"/>
      <family val="2"/>
    </font>
    <font>
      <b/>
      <sz val="11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0"/>
      <name val="Arial CE"/>
      <charset val="238"/>
    </font>
    <font>
      <i/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i/>
      <sz val="14"/>
      <name val="Arial CE"/>
      <family val="2"/>
      <charset val="238"/>
    </font>
    <font>
      <sz val="8"/>
      <color theme="0"/>
      <name val="Arial"/>
      <family val="2"/>
    </font>
    <font>
      <sz val="8"/>
      <color theme="1"/>
      <name val="Arial"/>
      <family val="2"/>
    </font>
    <font>
      <sz val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" fontId="2" fillId="0" borderId="0" applyFont="0" applyFill="0" applyBorder="0" applyAlignment="0" applyProtection="0"/>
  </cellStyleXfs>
  <cellXfs count="436">
    <xf numFmtId="0" fontId="0" fillId="0" borderId="0" xfId="0"/>
    <xf numFmtId="0" fontId="4" fillId="0" borderId="1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/>
    <xf numFmtId="0" fontId="8" fillId="0" borderId="3" xfId="0" applyFont="1" applyFill="1" applyBorder="1" applyAlignment="1">
      <alignment horizontal="left"/>
    </xf>
    <xf numFmtId="0" fontId="9" fillId="0" borderId="4" xfId="0" applyFont="1" applyFill="1" applyBorder="1"/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/>
    <xf numFmtId="0" fontId="9" fillId="0" borderId="0" xfId="0" applyFont="1" applyFill="1"/>
    <xf numFmtId="3" fontId="9" fillId="0" borderId="7" xfId="0" applyNumberFormat="1" applyFont="1" applyFill="1" applyBorder="1"/>
    <xf numFmtId="3" fontId="9" fillId="0" borderId="8" xfId="0" applyNumberFormat="1" applyFont="1" applyFill="1" applyBorder="1"/>
    <xf numFmtId="3" fontId="9" fillId="0" borderId="5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3" fontId="8" fillId="0" borderId="0" xfId="0" applyNumberFormat="1" applyFont="1" applyFill="1" applyBorder="1"/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/>
    <xf numFmtId="0" fontId="11" fillId="0" borderId="0" xfId="0" applyFont="1" applyFill="1"/>
    <xf numFmtId="0" fontId="9" fillId="0" borderId="3" xfId="0" applyFont="1" applyFill="1" applyBorder="1" applyAlignment="1">
      <alignment horizontal="left"/>
    </xf>
    <xf numFmtId="0" fontId="9" fillId="0" borderId="7" xfId="0" applyFont="1" applyFill="1" applyBorder="1"/>
    <xf numFmtId="3" fontId="9" fillId="0" borderId="9" xfId="0" applyNumberFormat="1" applyFont="1" applyFill="1" applyBorder="1" applyAlignment="1">
      <alignment horizontal="left"/>
    </xf>
    <xf numFmtId="0" fontId="9" fillId="0" borderId="11" xfId="0" applyFont="1" applyFill="1" applyBorder="1"/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/>
    <xf numFmtId="3" fontId="9" fillId="0" borderId="3" xfId="0" applyNumberFormat="1" applyFont="1" applyFill="1" applyBorder="1" applyAlignment="1">
      <alignment horizontal="left"/>
    </xf>
    <xf numFmtId="0" fontId="10" fillId="0" borderId="0" xfId="0" applyFont="1" applyFill="1"/>
    <xf numFmtId="0" fontId="9" fillId="0" borderId="9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3" fontId="4" fillId="0" borderId="14" xfId="0" applyNumberFormat="1" applyFont="1" applyFill="1" applyBorder="1" applyAlignment="1">
      <alignment horizontal="left"/>
    </xf>
    <xf numFmtId="0" fontId="4" fillId="0" borderId="15" xfId="0" applyFont="1" applyFill="1" applyBorder="1"/>
    <xf numFmtId="3" fontId="19" fillId="0" borderId="0" xfId="0" applyNumberFormat="1" applyFont="1" applyFill="1" applyBorder="1"/>
    <xf numFmtId="0" fontId="4" fillId="0" borderId="0" xfId="0" applyFont="1" applyFill="1"/>
    <xf numFmtId="0" fontId="17" fillId="0" borderId="16" xfId="0" applyFont="1" applyFill="1" applyBorder="1" applyAlignment="1">
      <alignment horizontal="left"/>
    </xf>
    <xf numFmtId="0" fontId="4" fillId="0" borderId="5" xfId="0" applyFont="1" applyFill="1" applyBorder="1"/>
    <xf numFmtId="14" fontId="4" fillId="0" borderId="5" xfId="0" applyNumberFormat="1" applyFont="1" applyFill="1" applyBorder="1"/>
    <xf numFmtId="3" fontId="4" fillId="0" borderId="6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3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/>
    <xf numFmtId="14" fontId="7" fillId="0" borderId="19" xfId="0" applyNumberFormat="1" applyFont="1" applyFill="1" applyBorder="1"/>
    <xf numFmtId="0" fontId="7" fillId="0" borderId="14" xfId="0" applyFont="1" applyFill="1" applyBorder="1" applyAlignment="1">
      <alignment horizontal="left"/>
    </xf>
    <xf numFmtId="14" fontId="4" fillId="0" borderId="19" xfId="0" applyNumberFormat="1" applyFont="1" applyFill="1" applyBorder="1"/>
    <xf numFmtId="0" fontId="18" fillId="0" borderId="19" xfId="0" applyFont="1" applyFill="1" applyBorder="1"/>
    <xf numFmtId="3" fontId="7" fillId="0" borderId="14" xfId="0" applyNumberFormat="1" applyFont="1" applyFill="1" applyBorder="1" applyAlignment="1">
      <alignment horizontal="left"/>
    </xf>
    <xf numFmtId="0" fontId="18" fillId="0" borderId="0" xfId="0" applyFont="1" applyFill="1"/>
    <xf numFmtId="0" fontId="7" fillId="0" borderId="19" xfId="0" applyFont="1" applyFill="1" applyBorder="1"/>
    <xf numFmtId="0" fontId="7" fillId="0" borderId="0" xfId="0" applyFont="1" applyFill="1"/>
    <xf numFmtId="0" fontId="3" fillId="0" borderId="19" xfId="0" applyFont="1" applyFill="1" applyBorder="1"/>
    <xf numFmtId="0" fontId="7" fillId="0" borderId="19" xfId="0" applyNumberFormat="1" applyFont="1" applyFill="1" applyBorder="1"/>
    <xf numFmtId="3" fontId="3" fillId="0" borderId="14" xfId="0" applyNumberFormat="1" applyFont="1" applyFill="1" applyBorder="1" applyAlignment="1">
      <alignment horizontal="left"/>
    </xf>
    <xf numFmtId="0" fontId="19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8" fontId="5" fillId="0" borderId="0" xfId="1" applyNumberFormat="1" applyFont="1" applyFill="1"/>
    <xf numFmtId="4" fontId="4" fillId="0" borderId="0" xfId="1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3" fillId="0" borderId="0" xfId="0" applyFont="1" applyFill="1"/>
    <xf numFmtId="0" fontId="3" fillId="0" borderId="20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4" fontId="22" fillId="0" borderId="23" xfId="1" applyNumberFormat="1" applyFont="1" applyFill="1" applyBorder="1"/>
    <xf numFmtId="4" fontId="22" fillId="0" borderId="23" xfId="0" applyNumberFormat="1" applyFont="1" applyFill="1" applyBorder="1"/>
    <xf numFmtId="0" fontId="4" fillId="0" borderId="24" xfId="0" applyFont="1" applyFill="1" applyBorder="1"/>
    <xf numFmtId="4" fontId="22" fillId="0" borderId="25" xfId="0" applyNumberFormat="1" applyFont="1" applyFill="1" applyBorder="1"/>
    <xf numFmtId="3" fontId="24" fillId="0" borderId="2" xfId="0" applyNumberFormat="1" applyFont="1" applyFill="1" applyBorder="1"/>
    <xf numFmtId="3" fontId="23" fillId="0" borderId="2" xfId="0" applyNumberFormat="1" applyFont="1" applyFill="1" applyBorder="1"/>
    <xf numFmtId="0" fontId="26" fillId="0" borderId="14" xfId="0" applyFont="1" applyFill="1" applyBorder="1" applyAlignment="1">
      <alignment horizontal="left"/>
    </xf>
    <xf numFmtId="3" fontId="26" fillId="0" borderId="14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27" xfId="0" applyFont="1" applyFill="1" applyBorder="1"/>
    <xf numFmtId="3" fontId="8" fillId="0" borderId="27" xfId="0" applyNumberFormat="1" applyFont="1" applyFill="1" applyBorder="1"/>
    <xf numFmtId="0" fontId="18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3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/>
    <xf numFmtId="0" fontId="16" fillId="0" borderId="26" xfId="0" applyFont="1" applyFill="1" applyBorder="1"/>
    <xf numFmtId="0" fontId="17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29" fillId="0" borderId="29" xfId="0" applyFont="1" applyFill="1" applyBorder="1"/>
    <xf numFmtId="0" fontId="3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left"/>
    </xf>
    <xf numFmtId="3" fontId="12" fillId="3" borderId="2" xfId="0" applyNumberFormat="1" applyFont="1" applyFill="1" applyBorder="1"/>
    <xf numFmtId="0" fontId="8" fillId="4" borderId="5" xfId="0" applyFont="1" applyFill="1" applyBorder="1" applyAlignment="1">
      <alignment horizontal="left"/>
    </xf>
    <xf numFmtId="3" fontId="10" fillId="4" borderId="7" xfId="0" applyNumberFormat="1" applyFont="1" applyFill="1" applyBorder="1"/>
    <xf numFmtId="3" fontId="10" fillId="4" borderId="8" xfId="0" applyNumberFormat="1" applyFont="1" applyFill="1" applyBorder="1"/>
    <xf numFmtId="3" fontId="8" fillId="4" borderId="8" xfId="0" applyNumberFormat="1" applyFont="1" applyFill="1" applyBorder="1"/>
    <xf numFmtId="3" fontId="10" fillId="4" borderId="8" xfId="0" applyNumberFormat="1" applyFont="1" applyFill="1" applyBorder="1" applyAlignment="1">
      <alignment horizontal="right"/>
    </xf>
    <xf numFmtId="3" fontId="24" fillId="4" borderId="8" xfId="0" applyNumberFormat="1" applyFont="1" applyFill="1" applyBorder="1"/>
    <xf numFmtId="0" fontId="8" fillId="4" borderId="9" xfId="0" applyFont="1" applyFill="1" applyBorder="1" applyAlignment="1">
      <alignment horizontal="left"/>
    </xf>
    <xf numFmtId="0" fontId="8" fillId="5" borderId="35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8" fillId="0" borderId="19" xfId="0" applyFont="1" applyFill="1" applyBorder="1"/>
    <xf numFmtId="0" fontId="28" fillId="0" borderId="14" xfId="0" applyFont="1" applyFill="1" applyBorder="1" applyAlignment="1">
      <alignment horizontal="left"/>
    </xf>
    <xf numFmtId="0" fontId="20" fillId="2" borderId="29" xfId="0" applyFont="1" applyFill="1" applyBorder="1"/>
    <xf numFmtId="0" fontId="4" fillId="2" borderId="16" xfId="0" applyFont="1" applyFill="1" applyBorder="1" applyAlignment="1">
      <alignment horizontal="left"/>
    </xf>
    <xf numFmtId="0" fontId="12" fillId="2" borderId="36" xfId="0" applyFont="1" applyFill="1" applyBorder="1" applyAlignment="1">
      <alignment horizontal="left"/>
    </xf>
    <xf numFmtId="3" fontId="12" fillId="2" borderId="37" xfId="0" applyNumberFormat="1" applyFont="1" applyFill="1" applyBorder="1"/>
    <xf numFmtId="0" fontId="3" fillId="5" borderId="35" xfId="0" applyFont="1" applyFill="1" applyBorder="1"/>
    <xf numFmtId="0" fontId="4" fillId="5" borderId="38" xfId="0" applyFont="1" applyFill="1" applyBorder="1" applyAlignment="1">
      <alignment horizontal="left"/>
    </xf>
    <xf numFmtId="3" fontId="3" fillId="5" borderId="37" xfId="0" applyNumberFormat="1" applyFont="1" applyFill="1" applyBorder="1"/>
    <xf numFmtId="0" fontId="3" fillId="5" borderId="35" xfId="0" applyFont="1" applyFill="1" applyBorder="1" applyAlignment="1">
      <alignment vertical="center"/>
    </xf>
    <xf numFmtId="0" fontId="3" fillId="5" borderId="38" xfId="0" applyFont="1" applyFill="1" applyBorder="1" applyAlignment="1">
      <alignment horizontal="left" vertical="center"/>
    </xf>
    <xf numFmtId="0" fontId="7" fillId="4" borderId="19" xfId="0" applyFont="1" applyFill="1" applyBorder="1"/>
    <xf numFmtId="0" fontId="7" fillId="4" borderId="14" xfId="0" applyFont="1" applyFill="1" applyBorder="1" applyAlignment="1">
      <alignment horizontal="left"/>
    </xf>
    <xf numFmtId="14" fontId="7" fillId="4" borderId="19" xfId="0" applyNumberFormat="1" applyFont="1" applyFill="1" applyBorder="1"/>
    <xf numFmtId="0" fontId="3" fillId="4" borderId="14" xfId="0" applyFont="1" applyFill="1" applyBorder="1" applyAlignment="1">
      <alignment horizontal="left"/>
    </xf>
    <xf numFmtId="3" fontId="24" fillId="4" borderId="2" xfId="0" applyNumberFormat="1" applyFont="1" applyFill="1" applyBorder="1"/>
    <xf numFmtId="0" fontId="4" fillId="4" borderId="14" xfId="0" applyFont="1" applyFill="1" applyBorder="1" applyAlignment="1">
      <alignment horizontal="left"/>
    </xf>
    <xf numFmtId="0" fontId="7" fillId="4" borderId="39" xfId="0" applyFont="1" applyFill="1" applyBorder="1"/>
    <xf numFmtId="0" fontId="4" fillId="4" borderId="40" xfId="0" applyFont="1" applyFill="1" applyBorder="1" applyAlignment="1">
      <alignment horizontal="left"/>
    </xf>
    <xf numFmtId="49" fontId="9" fillId="0" borderId="5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32" fillId="0" borderId="0" xfId="0" applyFont="1" applyFill="1" applyBorder="1"/>
    <xf numFmtId="3" fontId="9" fillId="0" borderId="4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8" fillId="2" borderId="4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49" fontId="9" fillId="0" borderId="6" xfId="0" applyNumberFormat="1" applyFont="1" applyFill="1" applyBorder="1" applyAlignment="1">
      <alignment horizontal="left"/>
    </xf>
    <xf numFmtId="3" fontId="9" fillId="0" borderId="6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9" fillId="0" borderId="43" xfId="0" applyNumberFormat="1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8" fillId="5" borderId="3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2" fillId="2" borderId="45" xfId="0" applyFont="1" applyFill="1" applyBorder="1" applyAlignment="1">
      <alignment horizontal="left"/>
    </xf>
    <xf numFmtId="0" fontId="29" fillId="0" borderId="16" xfId="0" applyFont="1" applyFill="1" applyBorder="1"/>
    <xf numFmtId="0" fontId="16" fillId="0" borderId="1" xfId="0" applyFont="1" applyFill="1" applyBorder="1"/>
    <xf numFmtId="0" fontId="3" fillId="2" borderId="46" xfId="0" applyFont="1" applyFill="1" applyBorder="1" applyAlignment="1">
      <alignment vertical="center"/>
    </xf>
    <xf numFmtId="14" fontId="7" fillId="4" borderId="14" xfId="0" applyNumberFormat="1" applyFont="1" applyFill="1" applyBorder="1"/>
    <xf numFmtId="49" fontId="7" fillId="0" borderId="14" xfId="0" applyNumberFormat="1" applyFont="1" applyFill="1" applyBorder="1"/>
    <xf numFmtId="0" fontId="20" fillId="2" borderId="16" xfId="0" applyFont="1" applyFill="1" applyBorder="1"/>
    <xf numFmtId="0" fontId="28" fillId="0" borderId="14" xfId="0" applyFont="1" applyFill="1" applyBorder="1"/>
    <xf numFmtId="49" fontId="4" fillId="0" borderId="14" xfId="0" applyNumberFormat="1" applyFont="1" applyFill="1" applyBorder="1"/>
    <xf numFmtId="49" fontId="18" fillId="0" borderId="14" xfId="0" applyNumberFormat="1" applyFont="1" applyFill="1" applyBorder="1"/>
    <xf numFmtId="49" fontId="25" fillId="0" borderId="14" xfId="0" applyNumberFormat="1" applyFont="1" applyFill="1" applyBorder="1"/>
    <xf numFmtId="49" fontId="7" fillId="4" borderId="14" xfId="0" applyNumberFormat="1" applyFont="1" applyFill="1" applyBorder="1"/>
    <xf numFmtId="49" fontId="3" fillId="0" borderId="14" xfId="0" applyNumberFormat="1" applyFont="1" applyFill="1" applyBorder="1"/>
    <xf numFmtId="49" fontId="4" fillId="0" borderId="6" xfId="0" applyNumberFormat="1" applyFont="1" applyFill="1" applyBorder="1"/>
    <xf numFmtId="49" fontId="3" fillId="5" borderId="38" xfId="0" applyNumberFormat="1" applyFont="1" applyFill="1" applyBorder="1" applyAlignment="1">
      <alignment vertical="center"/>
    </xf>
    <xf numFmtId="49" fontId="3" fillId="5" borderId="38" xfId="0" applyNumberFormat="1" applyFont="1" applyFill="1" applyBorder="1"/>
    <xf numFmtId="0" fontId="26" fillId="0" borderId="19" xfId="0" applyFont="1" applyFill="1" applyBorder="1"/>
    <xf numFmtId="3" fontId="24" fillId="4" borderId="7" xfId="0" applyNumberFormat="1" applyFont="1" applyFill="1" applyBorder="1"/>
    <xf numFmtId="3" fontId="9" fillId="0" borderId="19" xfId="0" applyNumberFormat="1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/>
    <xf numFmtId="49" fontId="9" fillId="0" borderId="43" xfId="0" applyNumberFormat="1" applyFont="1" applyFill="1" applyBorder="1" applyAlignment="1"/>
    <xf numFmtId="0" fontId="8" fillId="5" borderId="26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3" fontId="8" fillId="5" borderId="47" xfId="0" applyNumberFormat="1" applyFont="1" applyFill="1" applyBorder="1"/>
    <xf numFmtId="3" fontId="13" fillId="0" borderId="0" xfId="0" applyNumberFormat="1" applyFont="1" applyFill="1"/>
    <xf numFmtId="0" fontId="24" fillId="0" borderId="14" xfId="0" applyFont="1" applyFill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49" fontId="26" fillId="0" borderId="14" xfId="0" applyNumberFormat="1" applyFont="1" applyFill="1" applyBorder="1"/>
    <xf numFmtId="49" fontId="26" fillId="0" borderId="19" xfId="0" applyNumberFormat="1" applyFont="1" applyFill="1" applyBorder="1"/>
    <xf numFmtId="49" fontId="24" fillId="0" borderId="19" xfId="0" applyNumberFormat="1" applyFont="1" applyFill="1" applyBorder="1"/>
    <xf numFmtId="49" fontId="24" fillId="0" borderId="14" xfId="0" applyNumberFormat="1" applyFont="1" applyFill="1" applyBorder="1"/>
    <xf numFmtId="0" fontId="24" fillId="0" borderId="19" xfId="0" applyFont="1" applyFill="1" applyBorder="1"/>
    <xf numFmtId="0" fontId="33" fillId="0" borderId="19" xfId="0" applyFont="1" applyFill="1" applyBorder="1"/>
    <xf numFmtId="0" fontId="33" fillId="0" borderId="14" xfId="0" applyFont="1" applyFill="1" applyBorder="1"/>
    <xf numFmtId="0" fontId="33" fillId="0" borderId="14" xfId="0" applyFont="1" applyFill="1" applyBorder="1" applyAlignment="1">
      <alignment horizontal="left"/>
    </xf>
    <xf numFmtId="3" fontId="33" fillId="0" borderId="2" xfId="0" applyNumberFormat="1" applyFont="1" applyFill="1" applyBorder="1"/>
    <xf numFmtId="0" fontId="24" fillId="4" borderId="19" xfId="0" applyFont="1" applyFill="1" applyBorder="1"/>
    <xf numFmtId="49" fontId="24" fillId="4" borderId="14" xfId="0" applyNumberFormat="1" applyFont="1" applyFill="1" applyBorder="1"/>
    <xf numFmtId="0" fontId="24" fillId="4" borderId="14" xfId="0" applyFont="1" applyFill="1" applyBorder="1" applyAlignment="1">
      <alignment horizontal="left"/>
    </xf>
    <xf numFmtId="0" fontId="24" fillId="4" borderId="19" xfId="0" applyNumberFormat="1" applyFont="1" applyFill="1" applyBorder="1"/>
    <xf numFmtId="0" fontId="25" fillId="4" borderId="14" xfId="0" applyFont="1" applyFill="1" applyBorder="1" applyAlignment="1">
      <alignment horizontal="left"/>
    </xf>
    <xf numFmtId="0" fontId="25" fillId="0" borderId="19" xfId="0" applyFont="1" applyFill="1" applyBorder="1"/>
    <xf numFmtId="0" fontId="25" fillId="0" borderId="14" xfId="0" applyFont="1" applyFill="1" applyBorder="1" applyAlignment="1">
      <alignment horizontal="left"/>
    </xf>
    <xf numFmtId="14" fontId="24" fillId="0" borderId="19" xfId="0" applyNumberFormat="1" applyFont="1" applyFill="1" applyBorder="1"/>
    <xf numFmtId="14" fontId="25" fillId="0" borderId="19" xfId="0" applyNumberFormat="1" applyFont="1" applyFill="1" applyBorder="1"/>
    <xf numFmtId="3" fontId="25" fillId="0" borderId="14" xfId="0" applyNumberFormat="1" applyFont="1" applyFill="1" applyBorder="1" applyAlignment="1">
      <alignment horizontal="left"/>
    </xf>
    <xf numFmtId="49" fontId="25" fillId="0" borderId="19" xfId="0" applyNumberFormat="1" applyFont="1" applyFill="1" applyBorder="1"/>
    <xf numFmtId="0" fontId="35" fillId="0" borderId="48" xfId="0" applyFont="1" applyBorder="1"/>
    <xf numFmtId="0" fontId="35" fillId="0" borderId="50" xfId="0" applyFont="1" applyBorder="1"/>
    <xf numFmtId="0" fontId="41" fillId="0" borderId="0" xfId="0" applyFont="1" applyFill="1" applyBorder="1"/>
    <xf numFmtId="0" fontId="34" fillId="0" borderId="0" xfId="0" applyFont="1"/>
    <xf numFmtId="0" fontId="0" fillId="0" borderId="1" xfId="0" applyBorder="1"/>
    <xf numFmtId="0" fontId="42" fillId="0" borderId="52" xfId="0" applyFont="1" applyBorder="1"/>
    <xf numFmtId="0" fontId="30" fillId="0" borderId="0" xfId="0" applyFont="1"/>
    <xf numFmtId="0" fontId="43" fillId="0" borderId="0" xfId="0" applyFont="1"/>
    <xf numFmtId="0" fontId="36" fillId="0" borderId="0" xfId="0" applyFont="1" applyBorder="1"/>
    <xf numFmtId="42" fontId="37" fillId="0" borderId="0" xfId="0" applyNumberFormat="1" applyFont="1" applyBorder="1"/>
    <xf numFmtId="42" fontId="40" fillId="0" borderId="0" xfId="0" applyNumberFormat="1" applyFont="1" applyBorder="1"/>
    <xf numFmtId="0" fontId="34" fillId="2" borderId="53" xfId="0" applyFont="1" applyFill="1" applyBorder="1"/>
    <xf numFmtId="0" fontId="35" fillId="2" borderId="54" xfId="0" applyFont="1" applyFill="1" applyBorder="1"/>
    <xf numFmtId="0" fontId="34" fillId="5" borderId="53" xfId="0" applyFont="1" applyFill="1" applyBorder="1"/>
    <xf numFmtId="0" fontId="35" fillId="5" borderId="54" xfId="0" applyFont="1" applyFill="1" applyBorder="1"/>
    <xf numFmtId="0" fontId="34" fillId="2" borderId="56" xfId="0" applyFont="1" applyFill="1" applyBorder="1"/>
    <xf numFmtId="0" fontId="35" fillId="2" borderId="57" xfId="0" applyFont="1" applyFill="1" applyBorder="1"/>
    <xf numFmtId="0" fontId="34" fillId="5" borderId="59" xfId="0" applyFont="1" applyFill="1" applyBorder="1"/>
    <xf numFmtId="0" fontId="38" fillId="5" borderId="60" xfId="0" applyFont="1" applyFill="1" applyBorder="1"/>
    <xf numFmtId="0" fontId="35" fillId="0" borderId="61" xfId="0" applyFont="1" applyBorder="1"/>
    <xf numFmtId="0" fontId="35" fillId="0" borderId="62" xfId="0" applyFont="1" applyBorder="1"/>
    <xf numFmtId="0" fontId="36" fillId="5" borderId="55" xfId="0" applyFont="1" applyFill="1" applyBorder="1"/>
    <xf numFmtId="3" fontId="25" fillId="0" borderId="2" xfId="0" applyNumberFormat="1" applyFont="1" applyFill="1" applyBorder="1"/>
    <xf numFmtId="0" fontId="4" fillId="0" borderId="63" xfId="0" applyFont="1" applyFill="1" applyBorder="1" applyAlignment="1">
      <alignment horizontal="left"/>
    </xf>
    <xf numFmtId="3" fontId="4" fillId="0" borderId="64" xfId="0" applyNumberFormat="1" applyFont="1" applyFill="1" applyBorder="1" applyAlignment="1">
      <alignment horizontal="left"/>
    </xf>
    <xf numFmtId="0" fontId="8" fillId="2" borderId="65" xfId="0" applyFont="1" applyFill="1" applyBorder="1" applyAlignment="1">
      <alignment horizontal="left"/>
    </xf>
    <xf numFmtId="0" fontId="8" fillId="2" borderId="46" xfId="0" applyFont="1" applyFill="1" applyBorder="1" applyAlignment="1">
      <alignment horizontal="left"/>
    </xf>
    <xf numFmtId="0" fontId="9" fillId="2" borderId="66" xfId="0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left"/>
    </xf>
    <xf numFmtId="0" fontId="12" fillId="3" borderId="67" xfId="0" applyFont="1" applyFill="1" applyBorder="1" applyAlignment="1">
      <alignment horizontal="left"/>
    </xf>
    <xf numFmtId="0" fontId="12" fillId="3" borderId="68" xfId="0" applyFont="1" applyFill="1" applyBorder="1" applyAlignment="1">
      <alignment horizontal="left"/>
    </xf>
    <xf numFmtId="3" fontId="12" fillId="3" borderId="34" xfId="0" applyNumberFormat="1" applyFont="1" applyFill="1" applyBorder="1"/>
    <xf numFmtId="3" fontId="8" fillId="5" borderId="69" xfId="0" applyNumberFormat="1" applyFont="1" applyFill="1" applyBorder="1"/>
    <xf numFmtId="0" fontId="9" fillId="0" borderId="27" xfId="0" applyFont="1" applyFill="1" applyBorder="1"/>
    <xf numFmtId="3" fontId="7" fillId="0" borderId="2" xfId="0" applyNumberFormat="1" applyFont="1" applyFill="1" applyBorder="1"/>
    <xf numFmtId="3" fontId="7" fillId="4" borderId="2" xfId="0" applyNumberFormat="1" applyFont="1" applyFill="1" applyBorder="1"/>
    <xf numFmtId="0" fontId="4" fillId="0" borderId="64" xfId="0" applyFont="1" applyFill="1" applyBorder="1"/>
    <xf numFmtId="49" fontId="4" fillId="0" borderId="63" xfId="0" applyNumberFormat="1" applyFont="1" applyFill="1" applyBorder="1"/>
    <xf numFmtId="14" fontId="7" fillId="4" borderId="5" xfId="0" applyNumberFormat="1" applyFont="1" applyFill="1" applyBorder="1"/>
    <xf numFmtId="49" fontId="7" fillId="4" borderId="6" xfId="0" applyNumberFormat="1" applyFont="1" applyFill="1" applyBorder="1"/>
    <xf numFmtId="0" fontId="18" fillId="4" borderId="6" xfId="0" applyFont="1" applyFill="1" applyBorder="1" applyAlignment="1">
      <alignment horizontal="left"/>
    </xf>
    <xf numFmtId="0" fontId="27" fillId="3" borderId="36" xfId="0" applyFont="1" applyFill="1" applyBorder="1"/>
    <xf numFmtId="0" fontId="27" fillId="3" borderId="45" xfId="0" applyFont="1" applyFill="1" applyBorder="1"/>
    <xf numFmtId="0" fontId="27" fillId="3" borderId="45" xfId="0" applyFont="1" applyFill="1" applyBorder="1" applyAlignment="1">
      <alignment horizontal="left"/>
    </xf>
    <xf numFmtId="3" fontId="27" fillId="3" borderId="37" xfId="0" applyNumberFormat="1" applyFont="1" applyFill="1" applyBorder="1"/>
    <xf numFmtId="0" fontId="3" fillId="2" borderId="9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6" fillId="5" borderId="36" xfId="0" applyFont="1" applyFill="1" applyBorder="1"/>
    <xf numFmtId="49" fontId="6" fillId="5" borderId="45" xfId="0" applyNumberFormat="1" applyFont="1" applyFill="1" applyBorder="1"/>
    <xf numFmtId="0" fontId="5" fillId="5" borderId="45" xfId="0" applyFont="1" applyFill="1" applyBorder="1" applyAlignment="1">
      <alignment horizontal="left"/>
    </xf>
    <xf numFmtId="3" fontId="19" fillId="5" borderId="37" xfId="0" applyNumberFormat="1" applyFont="1" applyFill="1" applyBorder="1"/>
    <xf numFmtId="0" fontId="6" fillId="0" borderId="27" xfId="0" applyFont="1" applyFill="1" applyBorder="1"/>
    <xf numFmtId="49" fontId="6" fillId="0" borderId="27" xfId="0" applyNumberFormat="1" applyFont="1" applyFill="1" applyBorder="1"/>
    <xf numFmtId="0" fontId="5" fillId="0" borderId="27" xfId="0" applyFont="1" applyFill="1" applyBorder="1" applyAlignment="1">
      <alignment horizontal="left"/>
    </xf>
    <xf numFmtId="0" fontId="19" fillId="0" borderId="27" xfId="0" applyFont="1" applyFill="1" applyBorder="1" applyAlignment="1">
      <alignment wrapText="1"/>
    </xf>
    <xf numFmtId="3" fontId="19" fillId="0" borderId="27" xfId="0" applyNumberFormat="1" applyFont="1" applyFill="1" applyBorder="1"/>
    <xf numFmtId="0" fontId="3" fillId="2" borderId="71" xfId="0" applyFont="1" applyFill="1" applyBorder="1" applyAlignment="1">
      <alignment vertical="center"/>
    </xf>
    <xf numFmtId="49" fontId="3" fillId="2" borderId="68" xfId="0" applyNumberFormat="1" applyFont="1" applyFill="1" applyBorder="1" applyAlignment="1">
      <alignment vertical="center"/>
    </xf>
    <xf numFmtId="0" fontId="4" fillId="2" borderId="72" xfId="0" applyFont="1" applyFill="1" applyBorder="1" applyAlignment="1">
      <alignment horizontal="left" vertical="center"/>
    </xf>
    <xf numFmtId="0" fontId="4" fillId="0" borderId="27" xfId="0" applyFont="1" applyFill="1" applyBorder="1"/>
    <xf numFmtId="49" fontId="4" fillId="0" borderId="27" xfId="0" applyNumberFormat="1" applyFont="1" applyFill="1" applyBorder="1"/>
    <xf numFmtId="0" fontId="4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 wrapText="1"/>
    </xf>
    <xf numFmtId="49" fontId="4" fillId="0" borderId="19" xfId="0" applyNumberFormat="1" applyFont="1" applyFill="1" applyBorder="1"/>
    <xf numFmtId="49" fontId="4" fillId="0" borderId="73" xfId="0" applyNumberFormat="1" applyFont="1" applyFill="1" applyBorder="1"/>
    <xf numFmtId="3" fontId="4" fillId="0" borderId="73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4" fontId="22" fillId="0" borderId="0" xfId="1" applyNumberFormat="1" applyFont="1" applyFill="1" applyBorder="1"/>
    <xf numFmtId="4" fontId="22" fillId="0" borderId="0" xfId="0" applyNumberFormat="1" applyFont="1" applyFill="1" applyBorder="1"/>
    <xf numFmtId="0" fontId="4" fillId="0" borderId="74" xfId="0" applyFont="1" applyFill="1" applyBorder="1" applyAlignment="1">
      <alignment wrapText="1"/>
    </xf>
    <xf numFmtId="0" fontId="24" fillId="0" borderId="74" xfId="0" applyFont="1" applyFill="1" applyBorder="1"/>
    <xf numFmtId="0" fontId="24" fillId="0" borderId="74" xfId="0" applyFont="1" applyFill="1" applyBorder="1" applyAlignment="1">
      <alignment wrapText="1"/>
    </xf>
    <xf numFmtId="0" fontId="4" fillId="2" borderId="17" xfId="0" applyFont="1" applyFill="1" applyBorder="1" applyAlignment="1">
      <alignment vertical="center" wrapText="1"/>
    </xf>
    <xf numFmtId="0" fontId="7" fillId="4" borderId="74" xfId="0" applyFont="1" applyFill="1" applyBorder="1" applyAlignment="1">
      <alignment wrapText="1"/>
    </xf>
    <xf numFmtId="0" fontId="7" fillId="0" borderId="74" xfId="0" applyFont="1" applyFill="1" applyBorder="1" applyAlignment="1">
      <alignment wrapText="1"/>
    </xf>
    <xf numFmtId="0" fontId="7" fillId="0" borderId="74" xfId="0" applyFont="1" applyFill="1" applyBorder="1"/>
    <xf numFmtId="0" fontId="26" fillId="0" borderId="74" xfId="0" applyFont="1" applyFill="1" applyBorder="1" applyAlignment="1">
      <alignment wrapText="1"/>
    </xf>
    <xf numFmtId="0" fontId="24" fillId="4" borderId="74" xfId="0" applyFont="1" applyFill="1" applyBorder="1" applyAlignment="1">
      <alignment wrapText="1"/>
    </xf>
    <xf numFmtId="0" fontId="25" fillId="4" borderId="74" xfId="0" applyFont="1" applyFill="1" applyBorder="1" applyAlignment="1">
      <alignment wrapText="1"/>
    </xf>
    <xf numFmtId="0" fontId="4" fillId="4" borderId="74" xfId="0" applyFont="1" applyFill="1" applyBorder="1" applyAlignment="1">
      <alignment wrapText="1"/>
    </xf>
    <xf numFmtId="0" fontId="3" fillId="4" borderId="74" xfId="0" applyFont="1" applyFill="1" applyBorder="1" applyAlignment="1">
      <alignment wrapText="1"/>
    </xf>
    <xf numFmtId="0" fontId="26" fillId="0" borderId="74" xfId="0" applyFont="1" applyFill="1" applyBorder="1"/>
    <xf numFmtId="0" fontId="25" fillId="0" borderId="74" xfId="0" applyFont="1" applyFill="1" applyBorder="1" applyAlignment="1">
      <alignment wrapText="1"/>
    </xf>
    <xf numFmtId="0" fontId="25" fillId="0" borderId="74" xfId="0" applyFont="1" applyFill="1" applyBorder="1"/>
    <xf numFmtId="0" fontId="4" fillId="0" borderId="75" xfId="0" applyFont="1" applyFill="1" applyBorder="1" applyAlignment="1">
      <alignment wrapText="1"/>
    </xf>
    <xf numFmtId="0" fontId="19" fillId="5" borderId="76" xfId="0" applyFont="1" applyFill="1" applyBorder="1" applyAlignment="1">
      <alignment wrapText="1"/>
    </xf>
    <xf numFmtId="0" fontId="4" fillId="2" borderId="77" xfId="0" applyFont="1" applyFill="1" applyBorder="1" applyAlignment="1">
      <alignment vertical="center" wrapText="1"/>
    </xf>
    <xf numFmtId="0" fontId="4" fillId="0" borderId="78" xfId="0" applyFont="1" applyFill="1" applyBorder="1" applyAlignment="1">
      <alignment wrapText="1"/>
    </xf>
    <xf numFmtId="0" fontId="4" fillId="0" borderId="79" xfId="0" applyFont="1" applyFill="1" applyBorder="1" applyAlignment="1">
      <alignment wrapText="1"/>
    </xf>
    <xf numFmtId="0" fontId="3" fillId="5" borderId="80" xfId="0" applyFont="1" applyFill="1" applyBorder="1" applyAlignment="1">
      <alignment vertical="center" wrapText="1"/>
    </xf>
    <xf numFmtId="0" fontId="4" fillId="2" borderId="66" xfId="0" applyFont="1" applyFill="1" applyBorder="1" applyAlignment="1">
      <alignment vertical="center" wrapText="1"/>
    </xf>
    <xf numFmtId="0" fontId="18" fillId="4" borderId="78" xfId="0" applyFont="1" applyFill="1" applyBorder="1" applyAlignment="1">
      <alignment wrapText="1"/>
    </xf>
    <xf numFmtId="0" fontId="26" fillId="0" borderId="78" xfId="0" applyFont="1" applyFill="1" applyBorder="1" applyAlignment="1">
      <alignment wrapText="1"/>
    </xf>
    <xf numFmtId="0" fontId="3" fillId="5" borderId="80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33" fillId="0" borderId="74" xfId="0" applyFont="1" applyFill="1" applyBorder="1" applyAlignment="1">
      <alignment wrapText="1"/>
    </xf>
    <xf numFmtId="0" fontId="28" fillId="0" borderId="74" xfId="0" applyFont="1" applyFill="1" applyBorder="1" applyAlignment="1">
      <alignment wrapText="1"/>
    </xf>
    <xf numFmtId="0" fontId="27" fillId="3" borderId="76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25" fillId="0" borderId="2" xfId="0" applyFont="1" applyFill="1" applyBorder="1" applyAlignment="1">
      <alignment wrapText="1"/>
    </xf>
    <xf numFmtId="0" fontId="23" fillId="2" borderId="7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wrapText="1"/>
    </xf>
    <xf numFmtId="3" fontId="28" fillId="0" borderId="2" xfId="0" applyNumberFormat="1" applyFont="1" applyFill="1" applyBorder="1" applyAlignment="1">
      <alignment wrapText="1"/>
    </xf>
    <xf numFmtId="41" fontId="4" fillId="0" borderId="2" xfId="0" applyNumberFormat="1" applyFont="1" applyFill="1" applyBorder="1" applyAlignment="1">
      <alignment horizontal="right" wrapText="1"/>
    </xf>
    <xf numFmtId="0" fontId="9" fillId="0" borderId="15" xfId="0" applyFont="1" applyFill="1" applyBorder="1"/>
    <xf numFmtId="0" fontId="9" fillId="0" borderId="81" xfId="0" applyFont="1" applyFill="1" applyBorder="1"/>
    <xf numFmtId="0" fontId="13" fillId="3" borderId="74" xfId="0" applyFont="1" applyFill="1" applyBorder="1"/>
    <xf numFmtId="0" fontId="9" fillId="2" borderId="76" xfId="0" applyFont="1" applyFill="1" applyBorder="1"/>
    <xf numFmtId="0" fontId="9" fillId="5" borderId="80" xfId="0" applyFont="1" applyFill="1" applyBorder="1"/>
    <xf numFmtId="0" fontId="9" fillId="2" borderId="17" xfId="0" applyFont="1" applyFill="1" applyBorder="1" applyAlignment="1">
      <alignment horizontal="center" wrapText="1"/>
    </xf>
    <xf numFmtId="0" fontId="9" fillId="2" borderId="77" xfId="0" applyFont="1" applyFill="1" applyBorder="1" applyAlignment="1">
      <alignment horizontal="left" vertical="center"/>
    </xf>
    <xf numFmtId="0" fontId="9" fillId="4" borderId="78" xfId="0" applyFont="1" applyFill="1" applyBorder="1"/>
    <xf numFmtId="0" fontId="9" fillId="0" borderId="78" xfId="0" applyFont="1" applyFill="1" applyBorder="1"/>
    <xf numFmtId="0" fontId="8" fillId="4" borderId="78" xfId="0" applyFont="1" applyFill="1" applyBorder="1"/>
    <xf numFmtId="0" fontId="4" fillId="0" borderId="79" xfId="0" applyFont="1" applyFill="1" applyBorder="1"/>
    <xf numFmtId="0" fontId="9" fillId="0" borderId="74" xfId="0" applyFont="1" applyFill="1" applyBorder="1"/>
    <xf numFmtId="0" fontId="9" fillId="4" borderId="81" xfId="0" applyFont="1" applyFill="1" applyBorder="1"/>
    <xf numFmtId="0" fontId="8" fillId="5" borderId="28" xfId="0" applyFont="1" applyFill="1" applyBorder="1"/>
    <xf numFmtId="0" fontId="8" fillId="4" borderId="81" xfId="0" applyFont="1" applyFill="1" applyBorder="1"/>
    <xf numFmtId="0" fontId="13" fillId="3" borderId="82" xfId="0" applyFont="1" applyFill="1" applyBorder="1"/>
    <xf numFmtId="0" fontId="9" fillId="0" borderId="28" xfId="0" applyFont="1" applyFill="1" applyBorder="1"/>
    <xf numFmtId="0" fontId="8" fillId="0" borderId="26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23" fillId="0" borderId="37" xfId="0" applyFont="1" applyFill="1" applyBorder="1" applyAlignment="1">
      <alignment horizontal="center" wrapText="1"/>
    </xf>
    <xf numFmtId="0" fontId="9" fillId="5" borderId="28" xfId="0" applyFont="1" applyFill="1" applyBorder="1"/>
    <xf numFmtId="0" fontId="4" fillId="0" borderId="15" xfId="0" applyFont="1" applyFill="1" applyBorder="1" applyAlignment="1">
      <alignment horizontal="left" wrapText="1"/>
    </xf>
    <xf numFmtId="0" fontId="8" fillId="2" borderId="29" xfId="0" applyFont="1" applyFill="1" applyBorder="1" applyAlignment="1">
      <alignment horizontal="left"/>
    </xf>
    <xf numFmtId="49" fontId="9" fillId="0" borderId="14" xfId="0" applyNumberFormat="1" applyFont="1" applyFill="1" applyBorder="1" applyAlignment="1"/>
    <xf numFmtId="3" fontId="23" fillId="0" borderId="70" xfId="0" applyNumberFormat="1" applyFont="1" applyFill="1" applyBorder="1"/>
    <xf numFmtId="41" fontId="23" fillId="0" borderId="70" xfId="0" applyNumberFormat="1" applyFont="1" applyFill="1" applyBorder="1" applyAlignment="1">
      <alignment horizontal="right" wrapText="1"/>
    </xf>
    <xf numFmtId="41" fontId="24" fillId="0" borderId="70" xfId="0" applyNumberFormat="1" applyFont="1" applyFill="1" applyBorder="1" applyAlignment="1">
      <alignment horizontal="right" wrapText="1"/>
    </xf>
    <xf numFmtId="0" fontId="24" fillId="6" borderId="19" xfId="0" applyFont="1" applyFill="1" applyBorder="1"/>
    <xf numFmtId="49" fontId="24" fillId="6" borderId="14" xfId="0" applyNumberFormat="1" applyFont="1" applyFill="1" applyBorder="1"/>
    <xf numFmtId="0" fontId="25" fillId="6" borderId="14" xfId="0" applyFont="1" applyFill="1" applyBorder="1" applyAlignment="1">
      <alignment horizontal="left"/>
    </xf>
    <xf numFmtId="0" fontId="25" fillId="6" borderId="74" xfId="0" applyFont="1" applyFill="1" applyBorder="1" applyAlignment="1">
      <alignment wrapText="1"/>
    </xf>
    <xf numFmtId="3" fontId="24" fillId="6" borderId="70" xfId="0" applyNumberFormat="1" applyFont="1" applyFill="1" applyBorder="1"/>
    <xf numFmtId="0" fontId="4" fillId="0" borderId="70" xfId="0" applyNumberFormat="1" applyFont="1" applyFill="1" applyBorder="1" applyAlignment="1">
      <alignment horizontal="right" wrapText="1"/>
    </xf>
    <xf numFmtId="0" fontId="24" fillId="0" borderId="70" xfId="0" applyNumberFormat="1" applyFont="1" applyFill="1" applyBorder="1" applyAlignment="1">
      <alignment horizontal="right" wrapText="1"/>
    </xf>
    <xf numFmtId="0" fontId="4" fillId="6" borderId="70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0" fillId="0" borderId="67" xfId="0" applyFont="1" applyFill="1" applyBorder="1"/>
    <xf numFmtId="0" fontId="20" fillId="0" borderId="68" xfId="0" applyFont="1" applyFill="1" applyBorder="1"/>
    <xf numFmtId="0" fontId="4" fillId="0" borderId="6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9" fillId="0" borderId="76" xfId="0" applyFont="1" applyFill="1" applyBorder="1" applyAlignment="1">
      <alignment horizontal="center" wrapText="1"/>
    </xf>
    <xf numFmtId="14" fontId="7" fillId="7" borderId="19" xfId="0" applyNumberFormat="1" applyFont="1" applyFill="1" applyBorder="1"/>
    <xf numFmtId="49" fontId="3" fillId="7" borderId="14" xfId="0" applyNumberFormat="1" applyFont="1" applyFill="1" applyBorder="1" applyAlignment="1">
      <alignment vertical="center"/>
    </xf>
    <xf numFmtId="0" fontId="3" fillId="7" borderId="14" xfId="0" applyFont="1" applyFill="1" applyBorder="1" applyAlignment="1">
      <alignment horizontal="left" vertical="center"/>
    </xf>
    <xf numFmtId="0" fontId="4" fillId="7" borderId="74" xfId="0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horizontal="left" vertical="center"/>
    </xf>
    <xf numFmtId="41" fontId="23" fillId="0" borderId="2" xfId="0" applyNumberFormat="1" applyFont="1" applyFill="1" applyBorder="1" applyAlignment="1">
      <alignment horizontal="right" wrapText="1"/>
    </xf>
    <xf numFmtId="0" fontId="23" fillId="0" borderId="70" xfId="0" applyNumberFormat="1" applyFont="1" applyFill="1" applyBorder="1" applyAlignment="1">
      <alignment horizontal="right" wrapText="1"/>
    </xf>
    <xf numFmtId="0" fontId="26" fillId="0" borderId="81" xfId="0" applyFont="1" applyFill="1" applyBorder="1"/>
    <xf numFmtId="41" fontId="23" fillId="7" borderId="2" xfId="0" applyNumberFormat="1" applyFont="1" applyFill="1" applyBorder="1" applyAlignment="1">
      <alignment horizontal="right" wrapText="1"/>
    </xf>
    <xf numFmtId="0" fontId="23" fillId="7" borderId="2" xfId="0" applyNumberFormat="1" applyFont="1" applyFill="1" applyBorder="1" applyAlignment="1">
      <alignment horizontal="right" wrapText="1"/>
    </xf>
    <xf numFmtId="0" fontId="9" fillId="0" borderId="3" xfId="0" applyFont="1" applyFill="1" applyBorder="1"/>
    <xf numFmtId="49" fontId="9" fillId="0" borderId="0" xfId="0" applyNumberFormat="1" applyFont="1" applyFill="1" applyBorder="1" applyAlignment="1"/>
    <xf numFmtId="41" fontId="4" fillId="7" borderId="2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right" wrapText="1"/>
    </xf>
    <xf numFmtId="164" fontId="39" fillId="2" borderId="55" xfId="0" applyNumberFormat="1" applyFont="1" applyFill="1" applyBorder="1"/>
    <xf numFmtId="164" fontId="39" fillId="5" borderId="55" xfId="0" applyNumberFormat="1" applyFont="1" applyFill="1" applyBorder="1"/>
    <xf numFmtId="164" fontId="37" fillId="0" borderId="49" xfId="0" applyNumberFormat="1" applyFont="1" applyBorder="1"/>
    <xf numFmtId="164" fontId="37" fillId="0" borderId="51" xfId="0" applyNumberFormat="1" applyFont="1" applyBorder="1"/>
    <xf numFmtId="164" fontId="39" fillId="2" borderId="58" xfId="0" applyNumberFormat="1" applyFont="1" applyFill="1" applyBorder="1"/>
    <xf numFmtId="0" fontId="36" fillId="5" borderId="53" xfId="0" applyFont="1" applyFill="1" applyBorder="1"/>
    <xf numFmtId="0" fontId="0" fillId="0" borderId="83" xfId="0" applyBorder="1"/>
    <xf numFmtId="0" fontId="2" fillId="0" borderId="17" xfId="0" applyFont="1" applyFill="1" applyBorder="1"/>
    <xf numFmtId="0" fontId="2" fillId="0" borderId="28" xfId="0" applyFont="1" applyFill="1" applyBorder="1"/>
    <xf numFmtId="41" fontId="23" fillId="4" borderId="2" xfId="0" applyNumberFormat="1" applyFont="1" applyFill="1" applyBorder="1" applyAlignment="1">
      <alignment horizontal="right" wrapText="1"/>
    </xf>
    <xf numFmtId="0" fontId="23" fillId="0" borderId="70" xfId="0" applyFont="1" applyFill="1" applyBorder="1" applyAlignment="1">
      <alignment horizontal="center" wrapText="1"/>
    </xf>
    <xf numFmtId="3" fontId="26" fillId="0" borderId="65" xfId="0" applyNumberFormat="1" applyFont="1" applyFill="1" applyBorder="1" applyAlignment="1">
      <alignment horizontal="left"/>
    </xf>
    <xf numFmtId="0" fontId="26" fillId="0" borderId="46" xfId="0" applyFont="1" applyFill="1" applyBorder="1" applyAlignment="1">
      <alignment horizontal="left"/>
    </xf>
    <xf numFmtId="0" fontId="26" fillId="0" borderId="66" xfId="0" applyFont="1" applyFill="1" applyBorder="1" applyAlignment="1">
      <alignment horizontal="left" wrapText="1"/>
    </xf>
    <xf numFmtId="0" fontId="26" fillId="0" borderId="78" xfId="0" applyFont="1" applyFill="1" applyBorder="1"/>
    <xf numFmtId="0" fontId="32" fillId="0" borderId="17" xfId="0" applyFont="1" applyFill="1" applyBorder="1"/>
    <xf numFmtId="0" fontId="18" fillId="0" borderId="28" xfId="0" applyFont="1" applyFill="1" applyBorder="1"/>
    <xf numFmtId="0" fontId="4" fillId="7" borderId="2" xfId="0" applyNumberFormat="1" applyFont="1" applyFill="1" applyBorder="1" applyAlignment="1">
      <alignment horizontal="right" wrapText="1"/>
    </xf>
    <xf numFmtId="0" fontId="23" fillId="6" borderId="19" xfId="0" applyFont="1" applyFill="1" applyBorder="1"/>
    <xf numFmtId="49" fontId="4" fillId="6" borderId="14" xfId="0" applyNumberFormat="1" applyFont="1" applyFill="1" applyBorder="1"/>
    <xf numFmtId="3" fontId="4" fillId="6" borderId="14" xfId="0" applyNumberFormat="1" applyFont="1" applyFill="1" applyBorder="1" applyAlignment="1">
      <alignment horizontal="left"/>
    </xf>
    <xf numFmtId="0" fontId="4" fillId="6" borderId="74" xfId="0" applyFont="1" applyFill="1" applyBorder="1" applyAlignment="1">
      <alignment wrapText="1"/>
    </xf>
    <xf numFmtId="41" fontId="4" fillId="6" borderId="2" xfId="0" applyNumberFormat="1" applyFont="1" applyFill="1" applyBorder="1" applyAlignment="1">
      <alignment horizontal="right" wrapText="1"/>
    </xf>
    <xf numFmtId="0" fontId="23" fillId="7" borderId="19" xfId="0" applyFont="1" applyFill="1" applyBorder="1"/>
    <xf numFmtId="49" fontId="4" fillId="7" borderId="14" xfId="0" applyNumberFormat="1" applyFont="1" applyFill="1" applyBorder="1"/>
    <xf numFmtId="3" fontId="4" fillId="7" borderId="14" xfId="0" applyNumberFormat="1" applyFont="1" applyFill="1" applyBorder="1" applyAlignment="1">
      <alignment horizontal="left"/>
    </xf>
    <xf numFmtId="0" fontId="4" fillId="7" borderId="74" xfId="0" applyFont="1" applyFill="1" applyBorder="1" applyAlignment="1">
      <alignment wrapText="1"/>
    </xf>
    <xf numFmtId="3" fontId="26" fillId="0" borderId="2" xfId="0" applyNumberFormat="1" applyFont="1" applyFill="1" applyBorder="1"/>
    <xf numFmtId="0" fontId="24" fillId="6" borderId="70" xfId="0" applyNumberFormat="1" applyFont="1" applyFill="1" applyBorder="1"/>
    <xf numFmtId="0" fontId="23" fillId="0" borderId="70" xfId="0" applyNumberFormat="1" applyFont="1" applyFill="1" applyBorder="1"/>
    <xf numFmtId="0" fontId="4" fillId="6" borderId="2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left"/>
    </xf>
    <xf numFmtId="0" fontId="8" fillId="6" borderId="0" xfId="0" applyFont="1" applyFill="1" applyBorder="1" applyAlignment="1">
      <alignment horizontal="left"/>
    </xf>
    <xf numFmtId="0" fontId="9" fillId="6" borderId="17" xfId="0" applyFont="1" applyFill="1" applyBorder="1"/>
    <xf numFmtId="0" fontId="3" fillId="6" borderId="66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left"/>
    </xf>
    <xf numFmtId="0" fontId="4" fillId="6" borderId="0" xfId="0" applyFont="1" applyFill="1" applyAlignment="1">
      <alignment wrapText="1"/>
    </xf>
    <xf numFmtId="0" fontId="26" fillId="0" borderId="70" xfId="0" applyFont="1" applyFill="1" applyBorder="1" applyAlignment="1">
      <alignment horizontal="right" wrapText="1"/>
    </xf>
    <xf numFmtId="41" fontId="45" fillId="0" borderId="2" xfId="0" applyNumberFormat="1" applyFont="1" applyFill="1" applyBorder="1" applyAlignment="1">
      <alignment horizontal="right" wrapText="1"/>
    </xf>
    <xf numFmtId="0" fontId="7" fillId="7" borderId="14" xfId="0" applyFont="1" applyFill="1" applyBorder="1" applyAlignment="1">
      <alignment horizontal="left"/>
    </xf>
    <xf numFmtId="0" fontId="7" fillId="7" borderId="74" xfId="0" applyFont="1" applyFill="1" applyBorder="1" applyAlignment="1">
      <alignment wrapText="1"/>
    </xf>
    <xf numFmtId="3" fontId="7" fillId="7" borderId="2" xfId="0" applyNumberFormat="1" applyFont="1" applyFill="1" applyBorder="1"/>
    <xf numFmtId="3" fontId="4" fillId="0" borderId="2" xfId="1" applyNumberFormat="1" applyFont="1" applyFill="1" applyBorder="1" applyAlignment="1">
      <alignment horizontal="right" wrapText="1"/>
    </xf>
    <xf numFmtId="3" fontId="9" fillId="0" borderId="19" xfId="0" applyNumberFormat="1" applyFont="1" applyFill="1" applyBorder="1"/>
    <xf numFmtId="41" fontId="9" fillId="5" borderId="1" xfId="0" applyNumberFormat="1" applyFont="1" applyFill="1" applyBorder="1" applyAlignment="1">
      <alignment horizontal="right"/>
    </xf>
    <xf numFmtId="3" fontId="9" fillId="0" borderId="41" xfId="0" applyNumberFormat="1" applyFont="1" applyFill="1" applyBorder="1"/>
    <xf numFmtId="0" fontId="9" fillId="0" borderId="14" xfId="0" applyFont="1" applyFill="1" applyBorder="1"/>
    <xf numFmtId="0" fontId="9" fillId="0" borderId="12" xfId="0" applyFont="1" applyFill="1" applyBorder="1"/>
    <xf numFmtId="49" fontId="9" fillId="0" borderId="44" xfId="0" applyNumberFormat="1" applyFont="1" applyFill="1" applyBorder="1" applyAlignment="1"/>
    <xf numFmtId="49" fontId="26" fillId="0" borderId="73" xfId="0" applyNumberFormat="1" applyFont="1" applyFill="1" applyBorder="1"/>
    <xf numFmtId="3" fontId="26" fillId="0" borderId="73" xfId="0" applyNumberFormat="1" applyFont="1" applyFill="1" applyBorder="1" applyAlignment="1">
      <alignment horizontal="left"/>
    </xf>
    <xf numFmtId="0" fontId="26" fillId="0" borderId="75" xfId="0" applyFont="1" applyFill="1" applyBorder="1" applyAlignment="1">
      <alignment wrapText="1"/>
    </xf>
    <xf numFmtId="3" fontId="26" fillId="0" borderId="3" xfId="0" applyNumberFormat="1" applyFont="1" applyFill="1" applyBorder="1"/>
    <xf numFmtId="49" fontId="26" fillId="0" borderId="0" xfId="0" applyNumberFormat="1" applyFont="1" applyFill="1" applyBorder="1" applyAlignment="1"/>
    <xf numFmtId="3" fontId="4" fillId="0" borderId="2" xfId="0" applyNumberFormat="1" applyFont="1" applyFill="1" applyBorder="1" applyAlignment="1">
      <alignment horizontal="right" wrapText="1"/>
    </xf>
    <xf numFmtId="49" fontId="26" fillId="0" borderId="0" xfId="0" applyNumberFormat="1" applyFont="1" applyFill="1" applyBorder="1" applyAlignment="1">
      <alignment vertical="center"/>
    </xf>
    <xf numFmtId="0" fontId="23" fillId="0" borderId="2" xfId="0" applyNumberFormat="1" applyFont="1" applyFill="1" applyBorder="1" applyAlignment="1">
      <alignment horizontal="right" wrapText="1"/>
    </xf>
    <xf numFmtId="0" fontId="24" fillId="0" borderId="2" xfId="0" applyFont="1" applyFill="1" applyBorder="1" applyAlignment="1">
      <alignment wrapText="1"/>
    </xf>
    <xf numFmtId="0" fontId="24" fillId="0" borderId="2" xfId="0" applyFont="1" applyFill="1" applyBorder="1"/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opLeftCell="A22" workbookViewId="0">
      <selection activeCell="E8" sqref="E8"/>
    </sheetView>
  </sheetViews>
  <sheetFormatPr defaultRowHeight="12.75"/>
  <cols>
    <col min="1" max="1" width="20" customWidth="1"/>
    <col min="2" max="2" width="10" customWidth="1"/>
    <col min="3" max="4" width="14.140625" customWidth="1"/>
    <col min="5" max="5" width="18.28515625" customWidth="1"/>
  </cols>
  <sheetData>
    <row r="1" spans="1:5" ht="13.5" thickBot="1">
      <c r="A1" s="212"/>
      <c r="B1" s="212"/>
      <c r="C1" s="212"/>
      <c r="D1" s="212"/>
      <c r="E1" s="212"/>
    </row>
    <row r="2" spans="1:5" ht="30.75" customHeight="1" thickTop="1" thickBot="1">
      <c r="A2" s="213" t="s">
        <v>272</v>
      </c>
      <c r="B2" s="212"/>
      <c r="C2" s="212"/>
      <c r="D2" s="212"/>
      <c r="E2" s="382"/>
    </row>
    <row r="3" spans="1:5" ht="13.5" thickTop="1"/>
    <row r="4" spans="1:5" ht="15.75">
      <c r="A4" s="214" t="s">
        <v>269</v>
      </c>
    </row>
    <row r="5" spans="1:5" ht="13.5" thickBot="1"/>
    <row r="6" spans="1:5" ht="16.5" thickBot="1">
      <c r="A6" s="381" t="s">
        <v>212</v>
      </c>
      <c r="B6" s="222"/>
      <c r="C6" s="229" t="s">
        <v>213</v>
      </c>
      <c r="D6" s="229" t="s">
        <v>214</v>
      </c>
      <c r="E6" s="216"/>
    </row>
    <row r="7" spans="1:5" ht="15">
      <c r="A7" s="227" t="s">
        <v>215</v>
      </c>
      <c r="B7" s="208" t="s">
        <v>216</v>
      </c>
      <c r="C7" s="378">
        <v>337557</v>
      </c>
      <c r="D7" s="378">
        <v>181031</v>
      </c>
      <c r="E7" s="217"/>
    </row>
    <row r="8" spans="1:5" ht="15.75" thickBot="1">
      <c r="A8" s="228" t="s">
        <v>217</v>
      </c>
      <c r="B8" s="209" t="s">
        <v>218</v>
      </c>
      <c r="C8" s="379">
        <v>0</v>
      </c>
      <c r="D8" s="379">
        <v>156526</v>
      </c>
      <c r="E8" s="217"/>
    </row>
    <row r="9" spans="1:5" ht="16.5" thickBot="1">
      <c r="A9" s="219" t="s">
        <v>221</v>
      </c>
      <c r="B9" s="220"/>
      <c r="C9" s="376">
        <f>SUM(C7:C8)</f>
        <v>337557</v>
      </c>
      <c r="D9" s="376">
        <f>SUM(D7:D8)</f>
        <v>337557</v>
      </c>
      <c r="E9" s="217"/>
    </row>
    <row r="10" spans="1:5" ht="15">
      <c r="A10" s="228" t="s">
        <v>219</v>
      </c>
      <c r="B10" s="208" t="s">
        <v>216</v>
      </c>
      <c r="C10" s="378">
        <v>146521</v>
      </c>
      <c r="D10" s="378">
        <v>146521</v>
      </c>
      <c r="E10" s="217"/>
    </row>
    <row r="11" spans="1:5" ht="15.75" thickBot="1">
      <c r="A11" s="228" t="s">
        <v>217</v>
      </c>
      <c r="B11" s="209" t="s">
        <v>218</v>
      </c>
      <c r="C11" s="379">
        <v>0</v>
      </c>
      <c r="D11" s="379">
        <v>0</v>
      </c>
      <c r="E11" s="217"/>
    </row>
    <row r="12" spans="1:5" ht="16.5" thickBot="1">
      <c r="A12" s="223" t="s">
        <v>222</v>
      </c>
      <c r="B12" s="224"/>
      <c r="C12" s="376">
        <f>SUM(C10:C11)</f>
        <v>146521</v>
      </c>
      <c r="D12" s="376">
        <f>SUM(D10:D11)</f>
        <v>146521</v>
      </c>
      <c r="E12" s="217"/>
    </row>
    <row r="13" spans="1:5" ht="16.5" thickBot="1">
      <c r="A13" s="219" t="s">
        <v>223</v>
      </c>
      <c r="B13" s="220"/>
      <c r="C13" s="380">
        <v>146521</v>
      </c>
      <c r="D13" s="380">
        <v>146521</v>
      </c>
      <c r="E13" s="217"/>
    </row>
    <row r="14" spans="1:5" ht="16.5" thickBot="1">
      <c r="A14" s="225" t="s">
        <v>220</v>
      </c>
      <c r="B14" s="226"/>
      <c r="C14" s="377">
        <f>C9+C12+C13</f>
        <v>630599</v>
      </c>
      <c r="D14" s="377">
        <f>D9+D12+D13</f>
        <v>630599</v>
      </c>
      <c r="E14" s="218"/>
    </row>
    <row r="15" spans="1:5">
      <c r="A15" s="217"/>
    </row>
    <row r="17" spans="1:5" ht="13.5" customHeight="1">
      <c r="A17" s="215"/>
    </row>
    <row r="18" spans="1:5" ht="15" customHeight="1">
      <c r="A18" s="211" t="s">
        <v>270</v>
      </c>
    </row>
    <row r="19" spans="1:5" ht="13.5" thickBot="1"/>
    <row r="20" spans="1:5" ht="16.5" thickBot="1">
      <c r="A20" s="381" t="s">
        <v>212</v>
      </c>
      <c r="B20" s="222"/>
      <c r="C20" s="229" t="s">
        <v>213</v>
      </c>
      <c r="D20" s="229" t="s">
        <v>214</v>
      </c>
      <c r="E20" s="216"/>
    </row>
    <row r="21" spans="1:5" ht="15">
      <c r="A21" s="227" t="s">
        <v>215</v>
      </c>
      <c r="B21" s="208" t="s">
        <v>216</v>
      </c>
      <c r="C21" s="378">
        <v>298660</v>
      </c>
      <c r="D21" s="378">
        <v>140360</v>
      </c>
      <c r="E21" s="217"/>
    </row>
    <row r="22" spans="1:5" ht="15.75" thickBot="1">
      <c r="A22" s="228" t="s">
        <v>217</v>
      </c>
      <c r="B22" s="209" t="s">
        <v>218</v>
      </c>
      <c r="C22" s="379">
        <v>0</v>
      </c>
      <c r="D22" s="379">
        <v>158300</v>
      </c>
      <c r="E22" s="217"/>
    </row>
    <row r="23" spans="1:5" ht="16.5" thickBot="1">
      <c r="A23" s="219" t="s">
        <v>221</v>
      </c>
      <c r="B23" s="220"/>
      <c r="C23" s="376">
        <f>SUM(C21:C22)</f>
        <v>298660</v>
      </c>
      <c r="D23" s="376">
        <f>SUM(D21:D22)</f>
        <v>298660</v>
      </c>
      <c r="E23" s="217"/>
    </row>
    <row r="24" spans="1:5" ht="15">
      <c r="A24" s="228" t="s">
        <v>219</v>
      </c>
      <c r="B24" s="208" t="s">
        <v>216</v>
      </c>
      <c r="C24" s="378">
        <v>0</v>
      </c>
      <c r="D24" s="379">
        <v>0</v>
      </c>
      <c r="E24" s="217"/>
    </row>
    <row r="25" spans="1:5" ht="15.75" thickBot="1">
      <c r="A25" s="228" t="s">
        <v>217</v>
      </c>
      <c r="B25" s="209" t="s">
        <v>218</v>
      </c>
      <c r="C25" s="379">
        <v>0</v>
      </c>
      <c r="D25" s="379">
        <v>0</v>
      </c>
      <c r="E25" s="217"/>
    </row>
    <row r="26" spans="1:5" ht="16.5" thickBot="1">
      <c r="A26" s="223" t="s">
        <v>222</v>
      </c>
      <c r="B26" s="224"/>
      <c r="C26" s="376">
        <f>SUM(C24:C25)</f>
        <v>0</v>
      </c>
      <c r="D26" s="376">
        <f>SUM(D24:D25)</f>
        <v>0</v>
      </c>
      <c r="E26" s="218"/>
    </row>
    <row r="27" spans="1:5" ht="16.5" thickBot="1">
      <c r="A27" s="219" t="s">
        <v>223</v>
      </c>
      <c r="B27" s="220"/>
      <c r="C27" s="380">
        <v>0</v>
      </c>
      <c r="D27" s="380">
        <v>0</v>
      </c>
    </row>
    <row r="28" spans="1:5" ht="16.5" thickBot="1">
      <c r="A28" s="225" t="s">
        <v>220</v>
      </c>
      <c r="B28" s="226"/>
      <c r="C28" s="377">
        <f>C23+C26+C27</f>
        <v>298660</v>
      </c>
      <c r="D28" s="377">
        <f>D23+D26+D27</f>
        <v>298660</v>
      </c>
    </row>
    <row r="29" spans="1:5">
      <c r="B29" s="210"/>
    </row>
    <row r="30" spans="1:5">
      <c r="B30" s="210"/>
    </row>
    <row r="31" spans="1:5">
      <c r="B31" s="210"/>
    </row>
    <row r="32" spans="1:5" ht="15.75">
      <c r="A32" s="211" t="s">
        <v>273</v>
      </c>
    </row>
    <row r="33" spans="1:5" ht="13.5" thickBot="1"/>
    <row r="34" spans="1:5" ht="16.5" thickBot="1">
      <c r="A34" s="221" t="s">
        <v>212</v>
      </c>
      <c r="B34" s="222"/>
      <c r="C34" s="229" t="s">
        <v>213</v>
      </c>
      <c r="D34" s="229" t="s">
        <v>214</v>
      </c>
      <c r="E34" s="216"/>
    </row>
    <row r="35" spans="1:5" ht="15">
      <c r="A35" s="227" t="s">
        <v>215</v>
      </c>
      <c r="B35" s="208" t="s">
        <v>216</v>
      </c>
      <c r="C35" s="378">
        <v>303140</v>
      </c>
      <c r="D35" s="378">
        <v>143340</v>
      </c>
      <c r="E35" s="217"/>
    </row>
    <row r="36" spans="1:5" ht="15.75" thickBot="1">
      <c r="A36" s="228" t="s">
        <v>217</v>
      </c>
      <c r="B36" s="209" t="s">
        <v>218</v>
      </c>
      <c r="C36" s="379">
        <v>0</v>
      </c>
      <c r="D36" s="379">
        <v>159800</v>
      </c>
      <c r="E36" s="217"/>
    </row>
    <row r="37" spans="1:5" ht="16.5" thickBot="1">
      <c r="A37" s="219" t="s">
        <v>221</v>
      </c>
      <c r="B37" s="220"/>
      <c r="C37" s="376">
        <f>SUM(C35:C36)</f>
        <v>303140</v>
      </c>
      <c r="D37" s="376">
        <f>SUM(D35:D36)</f>
        <v>303140</v>
      </c>
      <c r="E37" s="217"/>
    </row>
    <row r="38" spans="1:5" ht="15">
      <c r="A38" s="228" t="s">
        <v>219</v>
      </c>
      <c r="B38" s="208" t="s">
        <v>216</v>
      </c>
      <c r="C38" s="378">
        <v>0</v>
      </c>
      <c r="D38" s="378">
        <v>0</v>
      </c>
      <c r="E38" s="217"/>
    </row>
    <row r="39" spans="1:5" ht="15.75" thickBot="1">
      <c r="A39" s="228" t="s">
        <v>217</v>
      </c>
      <c r="B39" s="209" t="s">
        <v>218</v>
      </c>
      <c r="C39" s="379">
        <v>0</v>
      </c>
      <c r="D39" s="379">
        <v>0</v>
      </c>
      <c r="E39" s="217"/>
    </row>
    <row r="40" spans="1:5" ht="16.5" thickBot="1">
      <c r="A40" s="223" t="s">
        <v>222</v>
      </c>
      <c r="B40" s="224"/>
      <c r="C40" s="376">
        <f>SUM(C38:C39)</f>
        <v>0</v>
      </c>
      <c r="D40" s="376">
        <f>SUM(D38:D39)</f>
        <v>0</v>
      </c>
      <c r="E40" s="218"/>
    </row>
    <row r="41" spans="1:5" ht="16.5" thickBot="1">
      <c r="A41" s="219" t="s">
        <v>223</v>
      </c>
      <c r="B41" s="220"/>
      <c r="C41" s="380">
        <v>0</v>
      </c>
      <c r="D41" s="380">
        <v>0</v>
      </c>
    </row>
    <row r="42" spans="1:5" ht="16.5" thickBot="1">
      <c r="A42" s="225" t="s">
        <v>220</v>
      </c>
      <c r="B42" s="226"/>
      <c r="C42" s="377">
        <f>C37+C40+C41</f>
        <v>303140</v>
      </c>
      <c r="D42" s="377">
        <f>D37+D40+D41</f>
        <v>303140</v>
      </c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1"/>
  <sheetViews>
    <sheetView topLeftCell="A53" zoomScaleNormal="100" zoomScaleSheetLayoutView="100" workbookViewId="0">
      <selection activeCell="E69" sqref="E69"/>
    </sheetView>
  </sheetViews>
  <sheetFormatPr defaultRowHeight="12.75"/>
  <cols>
    <col min="1" max="1" width="8" style="35" customWidth="1"/>
    <col min="2" max="2" width="4.42578125" style="35" customWidth="1"/>
    <col min="3" max="3" width="50.5703125" style="34" customWidth="1"/>
    <col min="4" max="6" width="10.7109375" style="34" customWidth="1"/>
    <col min="7" max="16384" width="9.140625" style="34"/>
  </cols>
  <sheetData>
    <row r="1" spans="1:7" ht="1.5" customHeight="1" thickBot="1">
      <c r="A1" s="95"/>
      <c r="B1" s="95"/>
      <c r="C1" s="96"/>
      <c r="D1" s="96"/>
      <c r="E1" s="96"/>
      <c r="F1" s="96"/>
    </row>
    <row r="2" spans="1:7" s="3" customFormat="1" ht="30" customHeight="1" thickTop="1">
      <c r="A2" s="94"/>
      <c r="B2" s="92"/>
      <c r="C2" s="140" t="s">
        <v>271</v>
      </c>
      <c r="D2" s="140"/>
      <c r="E2" s="141"/>
      <c r="F2" s="383"/>
      <c r="G2" s="92"/>
    </row>
    <row r="3" spans="1:7" s="3" customFormat="1" ht="11.25" customHeight="1" thickBot="1">
      <c r="A3" s="87"/>
      <c r="B3" s="145"/>
      <c r="C3" s="4"/>
      <c r="D3" s="4"/>
      <c r="E3" s="5"/>
      <c r="F3" s="384"/>
      <c r="G3" s="92"/>
    </row>
    <row r="4" spans="1:7" s="10" customFormat="1" ht="6.75" customHeight="1" thickTop="1" thickBot="1">
      <c r="A4" s="14"/>
      <c r="B4" s="14"/>
      <c r="C4" s="15"/>
      <c r="D4" s="15"/>
      <c r="E4" s="90"/>
      <c r="F4" s="93"/>
    </row>
    <row r="5" spans="1:7" s="10" customFormat="1" ht="12" customHeight="1" thickTop="1">
      <c r="A5" s="105" t="s">
        <v>21</v>
      </c>
      <c r="B5" s="146"/>
      <c r="C5" s="319"/>
      <c r="D5" s="106">
        <v>2012</v>
      </c>
      <c r="E5" s="107">
        <v>2013</v>
      </c>
      <c r="F5" s="107">
        <v>2014</v>
      </c>
    </row>
    <row r="6" spans="1:7" s="10" customFormat="1" ht="12" customHeight="1" thickBot="1">
      <c r="A6" s="17"/>
      <c r="B6" s="147"/>
      <c r="C6" s="314"/>
      <c r="D6" s="332" t="s">
        <v>245</v>
      </c>
      <c r="E6" s="332" t="s">
        <v>245</v>
      </c>
      <c r="F6" s="332" t="s">
        <v>245</v>
      </c>
    </row>
    <row r="7" spans="1:7" s="10" customFormat="1" ht="12" customHeight="1" thickTop="1">
      <c r="A7" s="110" t="s">
        <v>101</v>
      </c>
      <c r="B7" s="148"/>
      <c r="C7" s="111"/>
      <c r="D7" s="111">
        <f>D8+D9+D14</f>
        <v>180000</v>
      </c>
      <c r="E7" s="111">
        <f>E8+E9+E14</f>
        <v>181400</v>
      </c>
      <c r="F7" s="111">
        <f>F8+F9+F14</f>
        <v>185500</v>
      </c>
    </row>
    <row r="8" spans="1:7" s="19" customFormat="1" ht="12" customHeight="1">
      <c r="A8" s="139" t="s">
        <v>110</v>
      </c>
      <c r="B8" s="149" t="s">
        <v>118</v>
      </c>
      <c r="C8" s="321" t="s">
        <v>94</v>
      </c>
      <c r="D8" s="312">
        <v>155000</v>
      </c>
      <c r="E8" s="312">
        <v>156000</v>
      </c>
      <c r="F8" s="312">
        <v>159500</v>
      </c>
    </row>
    <row r="9" spans="1:7" s="19" customFormat="1" ht="12" customHeight="1">
      <c r="A9" s="13">
        <v>121001</v>
      </c>
      <c r="B9" s="150">
        <v>41</v>
      </c>
      <c r="C9" s="321" t="s">
        <v>120</v>
      </c>
      <c r="D9" s="312">
        <v>20400</v>
      </c>
      <c r="E9" s="312">
        <v>20600</v>
      </c>
      <c r="F9" s="312">
        <v>21000</v>
      </c>
    </row>
    <row r="10" spans="1:7" s="10" customFormat="1" ht="12" hidden="1" customHeight="1">
      <c r="A10" s="13">
        <v>121001</v>
      </c>
      <c r="B10" s="150"/>
      <c r="C10" s="321" t="s">
        <v>29</v>
      </c>
      <c r="D10" s="18"/>
      <c r="E10" s="11"/>
      <c r="F10" s="11"/>
    </row>
    <row r="11" spans="1:7" s="10" customFormat="1" ht="12" hidden="1" customHeight="1">
      <c r="A11" s="13">
        <v>121002</v>
      </c>
      <c r="B11" s="150"/>
      <c r="C11" s="321" t="s">
        <v>30</v>
      </c>
      <c r="D11" s="9"/>
      <c r="E11" s="12"/>
      <c r="F11" s="12"/>
    </row>
    <row r="12" spans="1:7" s="10" customFormat="1" ht="12" hidden="1" customHeight="1">
      <c r="A12" s="13" t="s">
        <v>31</v>
      </c>
      <c r="B12" s="150"/>
      <c r="C12" s="321" t="s">
        <v>32</v>
      </c>
      <c r="D12" s="9"/>
      <c r="E12" s="12"/>
      <c r="F12" s="12"/>
    </row>
    <row r="13" spans="1:7" s="10" customFormat="1" ht="12" hidden="1" customHeight="1">
      <c r="A13" s="13" t="s">
        <v>33</v>
      </c>
      <c r="B13" s="150"/>
      <c r="C13" s="321" t="s">
        <v>34</v>
      </c>
      <c r="D13" s="9"/>
      <c r="E13" s="12"/>
      <c r="F13" s="12"/>
    </row>
    <row r="14" spans="1:7" s="10" customFormat="1" ht="12" customHeight="1">
      <c r="A14" s="26">
        <v>121002</v>
      </c>
      <c r="B14" s="151">
        <v>41</v>
      </c>
      <c r="C14" s="23" t="s">
        <v>119</v>
      </c>
      <c r="D14" s="312">
        <v>4600</v>
      </c>
      <c r="E14" s="312">
        <v>4800</v>
      </c>
      <c r="F14" s="312">
        <v>5000</v>
      </c>
    </row>
    <row r="15" spans="1:7" s="10" customFormat="1" ht="12" customHeight="1">
      <c r="A15" s="110" t="s">
        <v>121</v>
      </c>
      <c r="B15" s="148"/>
      <c r="C15" s="327"/>
      <c r="D15" s="112">
        <f>D16+D17</f>
        <v>4130</v>
      </c>
      <c r="E15" s="112">
        <f>E16+E17</f>
        <v>4290</v>
      </c>
      <c r="F15" s="112">
        <f>F16+F17</f>
        <v>4400</v>
      </c>
    </row>
    <row r="16" spans="1:7" s="19" customFormat="1" ht="12" customHeight="1">
      <c r="A16" s="139" t="s">
        <v>111</v>
      </c>
      <c r="B16" s="149" t="s">
        <v>118</v>
      </c>
      <c r="C16" s="321" t="s">
        <v>95</v>
      </c>
      <c r="D16" s="312">
        <v>330</v>
      </c>
      <c r="E16" s="312">
        <v>340</v>
      </c>
      <c r="F16" s="312">
        <v>350</v>
      </c>
    </row>
    <row r="17" spans="1:6" s="19" customFormat="1" ht="12" customHeight="1">
      <c r="A17" s="139" t="s">
        <v>112</v>
      </c>
      <c r="B17" s="149" t="s">
        <v>118</v>
      </c>
      <c r="C17" s="321" t="s">
        <v>96</v>
      </c>
      <c r="D17" s="312">
        <v>3800</v>
      </c>
      <c r="E17" s="312">
        <v>3950</v>
      </c>
      <c r="F17" s="312">
        <v>4050</v>
      </c>
    </row>
    <row r="18" spans="1:6" s="10" customFormat="1" ht="0.75" customHeight="1">
      <c r="A18" s="139" t="s">
        <v>122</v>
      </c>
      <c r="B18" s="149" t="s">
        <v>118</v>
      </c>
      <c r="C18" s="321" t="s">
        <v>123</v>
      </c>
      <c r="D18" s="312" t="e">
        <f>PRODUCT(#REF!/30.126)</f>
        <v>#REF!</v>
      </c>
      <c r="E18" s="312" t="e">
        <f>PRODUCT(#REF!/30.126)</f>
        <v>#REF!</v>
      </c>
      <c r="F18" s="312" t="e">
        <f>PRODUCT(#REF!/30.126)</f>
        <v>#REF!</v>
      </c>
    </row>
    <row r="19" spans="1:6" s="10" customFormat="1" ht="12" customHeight="1">
      <c r="A19" s="110" t="s">
        <v>113</v>
      </c>
      <c r="B19" s="148"/>
      <c r="C19" s="322"/>
      <c r="D19" s="114">
        <f>D20+D21+D23+D24</f>
        <v>5630</v>
      </c>
      <c r="E19" s="114">
        <f>E20+E21+E23+E24</f>
        <v>5730</v>
      </c>
      <c r="F19" s="114">
        <f>F20+F21+F23+F24</f>
        <v>5770</v>
      </c>
    </row>
    <row r="20" spans="1:6" s="10" customFormat="1" ht="12" customHeight="1">
      <c r="A20" s="232">
        <v>211003</v>
      </c>
      <c r="B20" s="231">
        <v>41</v>
      </c>
      <c r="C20" s="323" t="s">
        <v>224</v>
      </c>
      <c r="D20" s="312">
        <v>4000</v>
      </c>
      <c r="E20" s="312">
        <v>4000</v>
      </c>
      <c r="F20" s="312">
        <v>4000</v>
      </c>
    </row>
    <row r="21" spans="1:6" s="10" customFormat="1" ht="12" customHeight="1">
      <c r="A21" s="144">
        <v>212002</v>
      </c>
      <c r="B21" s="152">
        <v>41</v>
      </c>
      <c r="C21" s="23" t="s">
        <v>97</v>
      </c>
      <c r="D21" s="312">
        <v>230</v>
      </c>
      <c r="E21" s="312">
        <v>240</v>
      </c>
      <c r="F21" s="312">
        <v>240</v>
      </c>
    </row>
    <row r="22" spans="1:6" s="10" customFormat="1" ht="12" hidden="1" customHeight="1">
      <c r="A22" s="24" t="s">
        <v>49</v>
      </c>
      <c r="B22" s="153"/>
      <c r="C22" s="25" t="s">
        <v>50</v>
      </c>
      <c r="D22" s="314"/>
      <c r="E22" s="21"/>
      <c r="F22" s="21"/>
    </row>
    <row r="23" spans="1:6" s="10" customFormat="1" ht="12" customHeight="1">
      <c r="A23" s="13" t="s">
        <v>124</v>
      </c>
      <c r="B23" s="150">
        <v>41</v>
      </c>
      <c r="C23" s="321" t="s">
        <v>98</v>
      </c>
      <c r="D23" s="312">
        <v>600</v>
      </c>
      <c r="E23" s="312">
        <v>650</v>
      </c>
      <c r="F23" s="312">
        <v>680</v>
      </c>
    </row>
    <row r="24" spans="1:6" s="10" customFormat="1" ht="12" customHeight="1">
      <c r="A24" s="26" t="s">
        <v>125</v>
      </c>
      <c r="B24" s="151">
        <v>41</v>
      </c>
      <c r="C24" s="313" t="s">
        <v>126</v>
      </c>
      <c r="D24" s="312">
        <v>800</v>
      </c>
      <c r="E24" s="312">
        <v>840</v>
      </c>
      <c r="F24" s="312">
        <v>850</v>
      </c>
    </row>
    <row r="25" spans="1:6" s="10" customFormat="1" ht="12" hidden="1" customHeight="1">
      <c r="A25" s="6" t="s">
        <v>1</v>
      </c>
      <c r="B25" s="29"/>
      <c r="C25" s="313"/>
      <c r="D25" s="15"/>
      <c r="E25" s="7"/>
      <c r="F25" s="7"/>
    </row>
    <row r="26" spans="1:6" s="10" customFormat="1" ht="12" hidden="1" customHeight="1">
      <c r="A26" s="20"/>
      <c r="B26" s="151"/>
      <c r="C26" s="313"/>
      <c r="D26" s="15"/>
      <c r="E26" s="7"/>
      <c r="F26" s="7"/>
    </row>
    <row r="27" spans="1:6" s="10" customFormat="1" ht="12" hidden="1" customHeight="1">
      <c r="A27" s="20"/>
      <c r="B27" s="151"/>
      <c r="C27" s="313"/>
      <c r="D27" s="15"/>
      <c r="E27" s="7"/>
      <c r="F27" s="7"/>
    </row>
    <row r="28" spans="1:6" s="10" customFormat="1" ht="12" customHeight="1">
      <c r="A28" s="110" t="s">
        <v>137</v>
      </c>
      <c r="B28" s="148"/>
      <c r="C28" s="322"/>
      <c r="D28" s="115">
        <f>D29+D30+D32+D33+D34+D35</f>
        <v>1914</v>
      </c>
      <c r="E28" s="115">
        <f>E29+E30+E32+E33+E34+E35</f>
        <v>1920</v>
      </c>
      <c r="F28" s="115">
        <f>F29+F30+F32+F33+F34+F35</f>
        <v>1920</v>
      </c>
    </row>
    <row r="29" spans="1:6" s="10" customFormat="1" ht="12" customHeight="1">
      <c r="A29" s="8" t="s">
        <v>127</v>
      </c>
      <c r="B29" s="154">
        <v>41</v>
      </c>
      <c r="C29" s="321" t="s">
        <v>128</v>
      </c>
      <c r="D29" s="312">
        <v>150</v>
      </c>
      <c r="E29" s="312">
        <v>150</v>
      </c>
      <c r="F29" s="312">
        <v>150</v>
      </c>
    </row>
    <row r="30" spans="1:6" s="10" customFormat="1" ht="12" customHeight="1">
      <c r="A30" s="13" t="s">
        <v>129</v>
      </c>
      <c r="B30" s="150">
        <v>41</v>
      </c>
      <c r="C30" s="321" t="s">
        <v>130</v>
      </c>
      <c r="D30" s="312">
        <v>150</v>
      </c>
      <c r="E30" s="312">
        <v>150</v>
      </c>
      <c r="F30" s="312">
        <v>150</v>
      </c>
    </row>
    <row r="31" spans="1:6" s="10" customFormat="1" ht="12" hidden="1" customHeight="1">
      <c r="A31" s="22"/>
      <c r="B31" s="155"/>
      <c r="C31" s="314"/>
      <c r="D31" s="18"/>
      <c r="E31" s="11"/>
      <c r="F31" s="11"/>
    </row>
    <row r="32" spans="1:6" s="10" customFormat="1" ht="12" customHeight="1">
      <c r="A32" s="22" t="s">
        <v>131</v>
      </c>
      <c r="B32" s="155">
        <v>41</v>
      </c>
      <c r="C32" s="314" t="s">
        <v>132</v>
      </c>
      <c r="D32" s="312">
        <v>50</v>
      </c>
      <c r="E32" s="312">
        <v>50</v>
      </c>
      <c r="F32" s="312">
        <v>50</v>
      </c>
    </row>
    <row r="33" spans="1:6" s="10" customFormat="1" ht="12" customHeight="1">
      <c r="A33" s="144" t="s">
        <v>133</v>
      </c>
      <c r="B33" s="152">
        <v>41</v>
      </c>
      <c r="C33" s="23" t="s">
        <v>136</v>
      </c>
      <c r="D33" s="312">
        <v>50</v>
      </c>
      <c r="E33" s="312">
        <v>50</v>
      </c>
      <c r="F33" s="312">
        <v>50</v>
      </c>
    </row>
    <row r="34" spans="1:6" s="10" customFormat="1" ht="12" customHeight="1">
      <c r="A34" s="178" t="s">
        <v>134</v>
      </c>
      <c r="B34" s="179">
        <v>41</v>
      </c>
      <c r="C34" s="324" t="s">
        <v>209</v>
      </c>
      <c r="D34" s="312">
        <v>20</v>
      </c>
      <c r="E34" s="312">
        <v>20</v>
      </c>
      <c r="F34" s="312">
        <v>20</v>
      </c>
    </row>
    <row r="35" spans="1:6" s="10" customFormat="1" ht="12" customHeight="1">
      <c r="A35" s="178" t="s">
        <v>135</v>
      </c>
      <c r="B35" s="179">
        <v>41</v>
      </c>
      <c r="C35" s="324" t="s">
        <v>210</v>
      </c>
      <c r="D35" s="312">
        <v>1494</v>
      </c>
      <c r="E35" s="312">
        <v>1500</v>
      </c>
      <c r="F35" s="312">
        <v>1500</v>
      </c>
    </row>
    <row r="36" spans="1:6" s="10" customFormat="1" ht="12" customHeight="1">
      <c r="A36" s="110" t="s">
        <v>138</v>
      </c>
      <c r="B36" s="148"/>
      <c r="C36" s="322"/>
      <c r="D36" s="115">
        <f>D37+D38+D39+D40+D41</f>
        <v>5110</v>
      </c>
      <c r="E36" s="115">
        <f>E37+E38+E39+E40+E41</f>
        <v>5240</v>
      </c>
      <c r="F36" s="115">
        <f>F37+F38+F39+F40+F41</f>
        <v>5270</v>
      </c>
    </row>
    <row r="37" spans="1:6" s="10" customFormat="1" ht="12" customHeight="1">
      <c r="A37" s="178" t="s">
        <v>139</v>
      </c>
      <c r="B37" s="179">
        <v>41</v>
      </c>
      <c r="C37" s="324" t="s">
        <v>140</v>
      </c>
      <c r="D37" s="312">
        <v>60</v>
      </c>
      <c r="E37" s="312">
        <v>70</v>
      </c>
      <c r="F37" s="312">
        <v>80</v>
      </c>
    </row>
    <row r="38" spans="1:6" s="10" customFormat="1" ht="12" customHeight="1">
      <c r="A38" s="178" t="s">
        <v>141</v>
      </c>
      <c r="B38" s="179">
        <v>41</v>
      </c>
      <c r="C38" s="324" t="s">
        <v>142</v>
      </c>
      <c r="D38" s="312">
        <v>150</v>
      </c>
      <c r="E38" s="312">
        <v>170</v>
      </c>
      <c r="F38" s="312">
        <v>190</v>
      </c>
    </row>
    <row r="39" spans="1:6" s="10" customFormat="1" ht="12" customHeight="1">
      <c r="A39" s="178" t="s">
        <v>143</v>
      </c>
      <c r="B39" s="179">
        <v>41</v>
      </c>
      <c r="C39" s="324" t="s">
        <v>144</v>
      </c>
      <c r="D39" s="312">
        <v>200</v>
      </c>
      <c r="E39" s="312">
        <v>200</v>
      </c>
      <c r="F39" s="312">
        <v>200</v>
      </c>
    </row>
    <row r="40" spans="1:6" s="10" customFormat="1" ht="12" customHeight="1">
      <c r="A40" s="178" t="s">
        <v>145</v>
      </c>
      <c r="B40" s="179">
        <v>41</v>
      </c>
      <c r="C40" s="324" t="s">
        <v>146</v>
      </c>
      <c r="D40" s="312">
        <v>3500</v>
      </c>
      <c r="E40" s="312">
        <v>3600</v>
      </c>
      <c r="F40" s="312">
        <v>3600</v>
      </c>
    </row>
    <row r="41" spans="1:6" s="10" customFormat="1" ht="12" customHeight="1">
      <c r="A41" s="178">
        <v>223003</v>
      </c>
      <c r="B41" s="179">
        <v>41</v>
      </c>
      <c r="C41" s="324" t="s">
        <v>147</v>
      </c>
      <c r="D41" s="312">
        <v>1200</v>
      </c>
      <c r="E41" s="312">
        <v>1200</v>
      </c>
      <c r="F41" s="312">
        <v>1200</v>
      </c>
    </row>
    <row r="42" spans="1:6" s="10" customFormat="1" ht="12" customHeight="1">
      <c r="A42" s="116" t="s">
        <v>102</v>
      </c>
      <c r="B42" s="156"/>
      <c r="C42" s="325"/>
      <c r="D42" s="177">
        <f>D43</f>
        <v>100</v>
      </c>
      <c r="E42" s="177">
        <f>E43</f>
        <v>100</v>
      </c>
      <c r="F42" s="177">
        <f>F43</f>
        <v>100</v>
      </c>
    </row>
    <row r="43" spans="1:6" s="27" customFormat="1" ht="12" customHeight="1">
      <c r="A43" s="8">
        <v>242</v>
      </c>
      <c r="B43" s="154"/>
      <c r="C43" s="321" t="s">
        <v>148</v>
      </c>
      <c r="D43" s="312">
        <v>100</v>
      </c>
      <c r="E43" s="312">
        <v>100</v>
      </c>
      <c r="F43" s="312">
        <v>100</v>
      </c>
    </row>
    <row r="44" spans="1:6" s="10" customFormat="1" ht="12" customHeight="1">
      <c r="A44" s="110" t="s">
        <v>100</v>
      </c>
      <c r="B44" s="148"/>
      <c r="C44" s="320"/>
      <c r="D44" s="113">
        <f>D45+D46+D47+D48+D49+D50+D51+D52+D53+D54+D56</f>
        <v>140673</v>
      </c>
      <c r="E44" s="113">
        <f>E45+E46+E47+E48+E49+E50+E51+E52+E53+E54+E56</f>
        <v>99980</v>
      </c>
      <c r="F44" s="113">
        <f>F45+F46+F47+F48+F49+F50+F51+F52+F53+F54+F56</f>
        <v>100180</v>
      </c>
    </row>
    <row r="45" spans="1:6" s="10" customFormat="1" ht="12" customHeight="1">
      <c r="A45" s="13" t="s">
        <v>149</v>
      </c>
      <c r="B45" s="150">
        <v>111</v>
      </c>
      <c r="C45" s="321" t="s">
        <v>150</v>
      </c>
      <c r="D45" s="312">
        <v>86176</v>
      </c>
      <c r="E45" s="312">
        <v>86500</v>
      </c>
      <c r="F45" s="312">
        <v>86700</v>
      </c>
    </row>
    <row r="46" spans="1:6" s="10" customFormat="1" ht="12" customHeight="1">
      <c r="A46" s="13" t="s">
        <v>151</v>
      </c>
      <c r="B46" s="150">
        <v>111</v>
      </c>
      <c r="C46" s="321" t="s">
        <v>152</v>
      </c>
      <c r="D46" s="312">
        <v>2780</v>
      </c>
      <c r="E46" s="312">
        <v>2800</v>
      </c>
      <c r="F46" s="312">
        <v>2800</v>
      </c>
    </row>
    <row r="47" spans="1:6" s="10" customFormat="1" ht="12" customHeight="1">
      <c r="A47" s="13" t="s">
        <v>153</v>
      </c>
      <c r="B47" s="150">
        <v>111</v>
      </c>
      <c r="C47" s="390" t="s">
        <v>275</v>
      </c>
      <c r="D47" s="312">
        <v>1200</v>
      </c>
      <c r="E47" s="312">
        <v>0</v>
      </c>
      <c r="F47" s="312">
        <v>0</v>
      </c>
    </row>
    <row r="48" spans="1:6" s="10" customFormat="1" ht="12" customHeight="1">
      <c r="A48" s="13" t="s">
        <v>277</v>
      </c>
      <c r="B48" s="150">
        <v>111</v>
      </c>
      <c r="C48" s="390" t="s">
        <v>278</v>
      </c>
      <c r="D48" s="312">
        <v>320</v>
      </c>
      <c r="E48" s="312">
        <v>320</v>
      </c>
      <c r="F48" s="312">
        <v>320</v>
      </c>
    </row>
    <row r="49" spans="1:6" s="10" customFormat="1" ht="12" customHeight="1">
      <c r="A49" s="13" t="s">
        <v>154</v>
      </c>
      <c r="B49" s="150">
        <v>111</v>
      </c>
      <c r="C49" s="321" t="s">
        <v>155</v>
      </c>
      <c r="D49" s="312">
        <v>80</v>
      </c>
      <c r="E49" s="312">
        <v>80</v>
      </c>
      <c r="F49" s="312">
        <v>80</v>
      </c>
    </row>
    <row r="50" spans="1:6" s="10" customFormat="1" ht="12" customHeight="1">
      <c r="A50" s="13" t="s">
        <v>156</v>
      </c>
      <c r="B50" s="150">
        <v>111</v>
      </c>
      <c r="C50" s="321" t="s">
        <v>157</v>
      </c>
      <c r="D50" s="312">
        <v>4000</v>
      </c>
      <c r="E50" s="312">
        <v>4000</v>
      </c>
      <c r="F50" s="312">
        <v>4000</v>
      </c>
    </row>
    <row r="51" spans="1:6" s="10" customFormat="1" ht="12" customHeight="1">
      <c r="A51" s="22" t="s">
        <v>161</v>
      </c>
      <c r="B51" s="155">
        <v>111</v>
      </c>
      <c r="C51" s="369" t="s">
        <v>281</v>
      </c>
      <c r="D51" s="312">
        <v>1371</v>
      </c>
      <c r="E51" s="312">
        <v>1500</v>
      </c>
      <c r="F51" s="312">
        <v>1500</v>
      </c>
    </row>
    <row r="52" spans="1:6" s="10" customFormat="1" ht="12" customHeight="1">
      <c r="A52" s="28" t="s">
        <v>158</v>
      </c>
      <c r="B52" s="180">
        <v>111</v>
      </c>
      <c r="C52" s="314" t="s">
        <v>159</v>
      </c>
      <c r="D52" s="312">
        <v>600</v>
      </c>
      <c r="E52" s="312">
        <v>600</v>
      </c>
      <c r="F52" s="312">
        <v>600</v>
      </c>
    </row>
    <row r="53" spans="1:6" s="10" customFormat="1" ht="12" customHeight="1">
      <c r="A53" s="372" t="s">
        <v>255</v>
      </c>
      <c r="B53" s="373" t="s">
        <v>160</v>
      </c>
      <c r="C53" s="314" t="s">
        <v>256</v>
      </c>
      <c r="D53" s="312">
        <v>1176</v>
      </c>
      <c r="E53" s="312">
        <v>1180</v>
      </c>
      <c r="F53" s="312">
        <v>1180</v>
      </c>
    </row>
    <row r="54" spans="1:6" s="10" customFormat="1" ht="12" customHeight="1">
      <c r="A54" s="424" t="s">
        <v>279</v>
      </c>
      <c r="B54" s="425" t="s">
        <v>160</v>
      </c>
      <c r="C54" s="390" t="s">
        <v>276</v>
      </c>
      <c r="D54" s="312">
        <v>40000</v>
      </c>
      <c r="E54" s="312">
        <v>0</v>
      </c>
      <c r="F54" s="312">
        <v>0</v>
      </c>
    </row>
    <row r="55" spans="1:6" s="10" customFormat="1" ht="12" customHeight="1">
      <c r="A55" s="429" t="s">
        <v>286</v>
      </c>
      <c r="B55" s="430" t="s">
        <v>160</v>
      </c>
      <c r="C55" s="390" t="s">
        <v>287</v>
      </c>
      <c r="D55" s="312">
        <v>700</v>
      </c>
      <c r="E55" s="312">
        <v>0</v>
      </c>
      <c r="F55" s="312">
        <v>0</v>
      </c>
    </row>
    <row r="56" spans="1:6" s="10" customFormat="1" ht="12" customHeight="1">
      <c r="A56" s="422">
        <v>312001</v>
      </c>
      <c r="B56" s="181" t="s">
        <v>160</v>
      </c>
      <c r="C56" s="390" t="s">
        <v>280</v>
      </c>
      <c r="D56" s="312">
        <v>2970</v>
      </c>
      <c r="E56" s="312">
        <v>3000</v>
      </c>
      <c r="F56" s="312">
        <v>3000</v>
      </c>
    </row>
    <row r="57" spans="1:6" ht="0.75" customHeight="1"/>
    <row r="58" spans="1:6" hidden="1"/>
    <row r="59" spans="1:6" s="10" customFormat="1" ht="12" customHeight="1" thickBot="1">
      <c r="A59" s="182" t="s">
        <v>2</v>
      </c>
      <c r="B59" s="183"/>
      <c r="C59" s="326"/>
      <c r="D59" s="184">
        <f>D7+D15+D19+D28+D36+D42+D44</f>
        <v>337557</v>
      </c>
      <c r="E59" s="184">
        <f>E7+E15+E19+E28+E36+E42+E44</f>
        <v>298660</v>
      </c>
      <c r="F59" s="184">
        <f>F7+F15+F19+F28+F36+F42+F44</f>
        <v>303140</v>
      </c>
    </row>
    <row r="60" spans="1:6" s="10" customFormat="1" ht="5.25" customHeight="1" thickTop="1" thickBot="1">
      <c r="A60" s="88"/>
      <c r="B60" s="88"/>
      <c r="C60" s="89"/>
      <c r="D60" s="89"/>
      <c r="E60" s="90"/>
      <c r="F60" s="90"/>
    </row>
    <row r="61" spans="1:6" s="10" customFormat="1" ht="12" customHeight="1" thickTop="1">
      <c r="A61" s="335" t="s">
        <v>20</v>
      </c>
      <c r="B61" s="158"/>
      <c r="C61" s="318"/>
      <c r="D61" s="106">
        <v>2012</v>
      </c>
      <c r="E61" s="106">
        <v>2013</v>
      </c>
      <c r="F61" s="106">
        <v>2014</v>
      </c>
    </row>
    <row r="62" spans="1:6" s="10" customFormat="1" ht="12" customHeight="1">
      <c r="A62" s="420">
        <v>312001</v>
      </c>
      <c r="B62" s="423" t="s">
        <v>246</v>
      </c>
      <c r="C62" s="336" t="s">
        <v>267</v>
      </c>
      <c r="D62" s="312">
        <v>109890</v>
      </c>
      <c r="E62" s="312">
        <v>0</v>
      </c>
      <c r="F62" s="312">
        <v>0</v>
      </c>
    </row>
    <row r="63" spans="1:6" s="10" customFormat="1" ht="12" customHeight="1">
      <c r="A63" s="420">
        <v>312001</v>
      </c>
      <c r="B63" s="336" t="s">
        <v>247</v>
      </c>
      <c r="C63" s="336" t="s">
        <v>267</v>
      </c>
      <c r="D63" s="312">
        <v>36631</v>
      </c>
      <c r="E63" s="312">
        <v>0</v>
      </c>
      <c r="F63" s="312">
        <v>0</v>
      </c>
    </row>
    <row r="64" spans="1:6" s="10" customFormat="1" ht="12" customHeight="1" thickBot="1">
      <c r="A64" s="182" t="s">
        <v>0</v>
      </c>
      <c r="B64" s="183"/>
      <c r="C64" s="333"/>
      <c r="D64" s="421">
        <f>D62+D63</f>
        <v>146521</v>
      </c>
      <c r="E64" s="184">
        <f>E62+E63</f>
        <v>0</v>
      </c>
      <c r="F64" s="184"/>
    </row>
    <row r="65" spans="1:6" s="10" customFormat="1" ht="5.25" customHeight="1" thickTop="1" thickBot="1">
      <c r="A65" s="88"/>
      <c r="B65" s="29"/>
      <c r="C65" s="30"/>
      <c r="D65" s="30"/>
      <c r="E65" s="16"/>
      <c r="F65" s="16"/>
    </row>
    <row r="66" spans="1:6" s="10" customFormat="1" ht="12" customHeight="1" thickTop="1">
      <c r="A66" s="233" t="s">
        <v>99</v>
      </c>
      <c r="B66" s="234"/>
      <c r="C66" s="235"/>
      <c r="D66" s="106">
        <v>2012</v>
      </c>
      <c r="E66" s="106">
        <v>2013</v>
      </c>
      <c r="F66" s="106">
        <v>2014</v>
      </c>
    </row>
    <row r="67" spans="1:6" s="10" customFormat="1" ht="12" customHeight="1" thickBot="1">
      <c r="A67" s="359"/>
      <c r="B67" s="360"/>
      <c r="C67" s="361"/>
      <c r="D67" s="332" t="s">
        <v>245</v>
      </c>
      <c r="E67" s="332" t="s">
        <v>245</v>
      </c>
      <c r="F67" s="332" t="s">
        <v>245</v>
      </c>
    </row>
    <row r="68" spans="1:6" s="10" customFormat="1" ht="12" customHeight="1" thickTop="1">
      <c r="A68" s="387">
        <v>513002</v>
      </c>
      <c r="B68" s="388">
        <v>52</v>
      </c>
      <c r="C68" s="389" t="s">
        <v>260</v>
      </c>
      <c r="D68" s="415">
        <v>103521</v>
      </c>
      <c r="E68" s="414">
        <v>0</v>
      </c>
      <c r="F68" s="386"/>
    </row>
    <row r="69" spans="1:6" s="10" customFormat="1" ht="12" customHeight="1">
      <c r="A69" s="236">
        <v>454001</v>
      </c>
      <c r="B69" s="48">
        <v>46</v>
      </c>
      <c r="C69" s="334" t="s">
        <v>225</v>
      </c>
      <c r="D69" s="415">
        <v>43000</v>
      </c>
      <c r="E69" s="312"/>
      <c r="F69" s="312">
        <v>0</v>
      </c>
    </row>
    <row r="70" spans="1:6" s="10" customFormat="1" ht="12" customHeight="1" thickBot="1">
      <c r="A70" s="117" t="s">
        <v>99</v>
      </c>
      <c r="B70" s="157"/>
      <c r="C70" s="317"/>
      <c r="D70" s="240">
        <f>SUM(D69+D68)</f>
        <v>146521</v>
      </c>
      <c r="E70" s="240">
        <f>E68+E69</f>
        <v>0</v>
      </c>
      <c r="F70" s="240">
        <f>SUM(F69)</f>
        <v>0</v>
      </c>
    </row>
    <row r="71" spans="1:6" s="10" customFormat="1" ht="5.25" customHeight="1" thickTop="1" thickBot="1">
      <c r="A71" s="88"/>
      <c r="B71" s="88"/>
      <c r="C71" s="241"/>
      <c r="D71" s="241"/>
      <c r="E71" s="90"/>
      <c r="F71" s="90"/>
    </row>
    <row r="72" spans="1:6" s="10" customFormat="1" ht="12" customHeight="1" thickTop="1">
      <c r="A72" s="412"/>
      <c r="B72" s="408"/>
      <c r="C72" s="409"/>
      <c r="D72" s="410">
        <v>2012</v>
      </c>
      <c r="E72" s="411">
        <v>2013</v>
      </c>
      <c r="F72" s="106">
        <v>2014</v>
      </c>
    </row>
    <row r="73" spans="1:6" s="10" customFormat="1" ht="12" customHeight="1" thickBot="1">
      <c r="A73" s="330"/>
      <c r="B73" s="331"/>
      <c r="C73" s="329"/>
      <c r="D73" s="332" t="s">
        <v>245</v>
      </c>
      <c r="E73" s="332" t="s">
        <v>245</v>
      </c>
      <c r="F73" s="332" t="s">
        <v>245</v>
      </c>
    </row>
    <row r="74" spans="1:6" s="10" customFormat="1" ht="15" customHeight="1" thickTop="1">
      <c r="A74" s="237" t="s">
        <v>21</v>
      </c>
      <c r="B74" s="238"/>
      <c r="C74" s="328"/>
      <c r="D74" s="239">
        <f>D59</f>
        <v>337557</v>
      </c>
      <c r="E74" s="239">
        <f>E59</f>
        <v>298660</v>
      </c>
      <c r="F74" s="239">
        <f>F59</f>
        <v>303140</v>
      </c>
    </row>
    <row r="75" spans="1:6" s="10" customFormat="1" ht="15" customHeight="1">
      <c r="A75" s="108" t="s">
        <v>20</v>
      </c>
      <c r="B75" s="159"/>
      <c r="C75" s="315"/>
      <c r="D75" s="109">
        <f>D64</f>
        <v>146521</v>
      </c>
      <c r="E75" s="109">
        <f>E64</f>
        <v>0</v>
      </c>
      <c r="F75" s="109">
        <f>F64</f>
        <v>0</v>
      </c>
    </row>
    <row r="76" spans="1:6" s="31" customFormat="1" ht="15" customHeight="1">
      <c r="A76" s="108" t="s">
        <v>99</v>
      </c>
      <c r="B76" s="159"/>
      <c r="C76" s="315"/>
      <c r="D76" s="109">
        <f>D70</f>
        <v>146521</v>
      </c>
      <c r="E76" s="109">
        <f>E70</f>
        <v>0</v>
      </c>
      <c r="F76" s="109">
        <f>F70</f>
        <v>0</v>
      </c>
    </row>
    <row r="77" spans="1:6" s="31" customFormat="1" ht="15" customHeight="1" thickBot="1">
      <c r="A77" s="124" t="s">
        <v>22</v>
      </c>
      <c r="B77" s="160"/>
      <c r="C77" s="316"/>
      <c r="D77" s="125">
        <f>D74+D75+D76</f>
        <v>630599</v>
      </c>
      <c r="E77" s="125">
        <f>E74+E75+E76</f>
        <v>298660</v>
      </c>
      <c r="F77" s="125">
        <f>F74+F75+F76</f>
        <v>303140</v>
      </c>
    </row>
    <row r="78" spans="1:6" s="31" customFormat="1" ht="12" customHeight="1" thickTop="1">
      <c r="A78" s="32"/>
      <c r="B78" s="32"/>
      <c r="E78" s="185"/>
    </row>
    <row r="79" spans="1:6" s="31" customFormat="1" ht="12" customHeight="1">
      <c r="A79" s="275"/>
      <c r="B79" s="32"/>
    </row>
    <row r="80" spans="1:6" ht="12" customHeight="1">
      <c r="A80" s="32"/>
      <c r="B80" s="32"/>
      <c r="C80" s="33"/>
      <c r="D80" s="33"/>
    </row>
    <row r="81" spans="1:6" ht="12" customHeight="1"/>
    <row r="83" spans="1:6">
      <c r="C83" s="37"/>
      <c r="E83" s="37"/>
    </row>
    <row r="84" spans="1:6">
      <c r="C84" s="37"/>
    </row>
    <row r="91" spans="1:6">
      <c r="A91" s="36"/>
      <c r="B91" s="36"/>
      <c r="C91" s="37"/>
      <c r="D91" s="37"/>
      <c r="E91" s="37"/>
      <c r="F91" s="37"/>
    </row>
    <row r="92" spans="1:6">
      <c r="A92" s="36"/>
      <c r="B92" s="36"/>
      <c r="C92" s="37"/>
      <c r="D92" s="37"/>
      <c r="E92" s="37"/>
      <c r="F92" s="37"/>
    </row>
    <row r="93" spans="1:6">
      <c r="A93" s="36"/>
      <c r="B93" s="36"/>
      <c r="C93" s="37"/>
      <c r="D93" s="37"/>
      <c r="E93" s="37"/>
      <c r="F93" s="37"/>
    </row>
    <row r="94" spans="1:6">
      <c r="A94" s="36"/>
      <c r="B94" s="36"/>
      <c r="C94" s="37"/>
      <c r="D94" s="37"/>
      <c r="E94" s="37"/>
      <c r="F94" s="37"/>
    </row>
    <row r="95" spans="1:6">
      <c r="A95" s="36"/>
      <c r="B95" s="36"/>
      <c r="C95" s="37"/>
      <c r="D95" s="37"/>
      <c r="E95" s="37"/>
      <c r="F95" s="37"/>
    </row>
    <row r="96" spans="1:6">
      <c r="A96" s="36"/>
      <c r="B96" s="36"/>
      <c r="C96" s="37"/>
      <c r="D96" s="37"/>
      <c r="E96" s="37"/>
      <c r="F96" s="37"/>
    </row>
    <row r="97" spans="1:6">
      <c r="A97" s="36"/>
      <c r="B97" s="36"/>
      <c r="C97" s="37"/>
      <c r="D97" s="37"/>
      <c r="E97" s="37"/>
      <c r="F97" s="37"/>
    </row>
    <row r="98" spans="1:6">
      <c r="A98" s="36"/>
      <c r="B98" s="36"/>
      <c r="C98" s="37"/>
      <c r="D98" s="37"/>
      <c r="E98" s="37"/>
      <c r="F98" s="37"/>
    </row>
    <row r="99" spans="1:6">
      <c r="A99" s="36"/>
      <c r="B99" s="36"/>
      <c r="C99" s="37"/>
      <c r="D99" s="37"/>
      <c r="E99" s="37"/>
      <c r="F99" s="37"/>
    </row>
    <row r="100" spans="1:6">
      <c r="A100" s="36"/>
      <c r="B100" s="36"/>
      <c r="C100" s="37"/>
      <c r="D100" s="37"/>
      <c r="E100" s="37"/>
      <c r="F100" s="37"/>
    </row>
    <row r="101" spans="1:6">
      <c r="A101" s="36"/>
      <c r="B101" s="36"/>
      <c r="C101" s="37"/>
      <c r="D101" s="37"/>
      <c r="E101" s="37"/>
      <c r="F101" s="37"/>
    </row>
    <row r="102" spans="1:6">
      <c r="A102" s="36"/>
      <c r="B102" s="36"/>
      <c r="C102" s="37"/>
      <c r="D102" s="37"/>
      <c r="E102" s="37"/>
      <c r="F102" s="37"/>
    </row>
    <row r="103" spans="1:6">
      <c r="A103" s="36"/>
      <c r="B103" s="36"/>
      <c r="C103" s="37"/>
      <c r="D103" s="37"/>
      <c r="E103" s="37"/>
      <c r="F103" s="37"/>
    </row>
    <row r="104" spans="1:6">
      <c r="A104" s="36"/>
      <c r="B104" s="36"/>
      <c r="C104" s="37"/>
      <c r="D104" s="37"/>
      <c r="E104" s="37"/>
      <c r="F104" s="37"/>
    </row>
    <row r="105" spans="1:6">
      <c r="A105" s="36"/>
      <c r="B105" s="36"/>
      <c r="C105" s="37"/>
      <c r="D105" s="37"/>
      <c r="E105" s="37"/>
      <c r="F105" s="37"/>
    </row>
    <row r="106" spans="1:6">
      <c r="A106" s="36"/>
      <c r="B106" s="36"/>
      <c r="C106" s="37"/>
      <c r="D106" s="37"/>
      <c r="E106" s="37"/>
      <c r="F106" s="37"/>
    </row>
    <row r="107" spans="1:6">
      <c r="A107" s="36"/>
      <c r="B107" s="36"/>
      <c r="C107" s="37"/>
      <c r="D107" s="37"/>
      <c r="E107" s="37"/>
      <c r="F107" s="37"/>
    </row>
    <row r="108" spans="1:6">
      <c r="A108" s="36"/>
      <c r="B108" s="36"/>
      <c r="C108" s="37"/>
      <c r="D108" s="37"/>
      <c r="E108" s="37"/>
      <c r="F108" s="37"/>
    </row>
    <row r="109" spans="1:6">
      <c r="A109" s="36"/>
      <c r="B109" s="36"/>
      <c r="C109" s="37"/>
      <c r="D109" s="37"/>
      <c r="E109" s="37"/>
      <c r="F109" s="37"/>
    </row>
    <row r="110" spans="1:6">
      <c r="A110" s="36"/>
      <c r="B110" s="36"/>
      <c r="C110" s="37"/>
      <c r="D110" s="37"/>
      <c r="E110" s="37"/>
      <c r="F110" s="37"/>
    </row>
    <row r="111" spans="1:6">
      <c r="A111" s="36"/>
      <c r="B111" s="36"/>
      <c r="C111" s="37"/>
      <c r="D111" s="37"/>
      <c r="E111" s="37"/>
      <c r="F111" s="37"/>
    </row>
    <row r="112" spans="1:6">
      <c r="A112" s="36"/>
      <c r="B112" s="36"/>
      <c r="C112" s="37"/>
      <c r="D112" s="37"/>
      <c r="E112" s="37"/>
      <c r="F112" s="37"/>
    </row>
    <row r="113" spans="1:6">
      <c r="A113" s="36"/>
      <c r="B113" s="36"/>
      <c r="C113" s="37"/>
      <c r="D113" s="37"/>
      <c r="E113" s="37"/>
      <c r="F113" s="37"/>
    </row>
    <row r="114" spans="1:6">
      <c r="A114" s="36"/>
      <c r="B114" s="36"/>
      <c r="C114" s="37"/>
      <c r="D114" s="37"/>
      <c r="E114" s="37"/>
      <c r="F114" s="37"/>
    </row>
    <row r="115" spans="1:6">
      <c r="A115" s="36"/>
      <c r="B115" s="36"/>
      <c r="C115" s="37"/>
      <c r="D115" s="37"/>
      <c r="E115" s="37"/>
      <c r="F115" s="37"/>
    </row>
    <row r="116" spans="1:6">
      <c r="A116" s="36"/>
      <c r="B116" s="36"/>
      <c r="C116" s="37"/>
      <c r="D116" s="37"/>
      <c r="E116" s="37"/>
      <c r="F116" s="37"/>
    </row>
    <row r="117" spans="1:6">
      <c r="A117" s="36"/>
      <c r="B117" s="36"/>
      <c r="C117" s="37"/>
      <c r="D117" s="37"/>
      <c r="E117" s="37"/>
      <c r="F117" s="37"/>
    </row>
    <row r="118" spans="1:6">
      <c r="A118" s="36"/>
      <c r="B118" s="36"/>
      <c r="C118" s="37"/>
      <c r="D118" s="37"/>
      <c r="E118" s="37"/>
      <c r="F118" s="37"/>
    </row>
    <row r="119" spans="1:6">
      <c r="A119" s="36"/>
      <c r="B119" s="36"/>
      <c r="C119" s="37"/>
      <c r="D119" s="37"/>
      <c r="E119" s="37"/>
      <c r="F119" s="37"/>
    </row>
    <row r="120" spans="1:6">
      <c r="A120" s="36"/>
      <c r="B120" s="36"/>
      <c r="C120" s="37"/>
      <c r="D120" s="37"/>
      <c r="E120" s="37"/>
      <c r="F120" s="37"/>
    </row>
    <row r="121" spans="1:6">
      <c r="A121" s="36"/>
      <c r="B121" s="36"/>
      <c r="C121" s="37"/>
      <c r="D121" s="37"/>
      <c r="E121" s="37"/>
      <c r="F121" s="37"/>
    </row>
    <row r="122" spans="1:6">
      <c r="A122" s="36"/>
      <c r="B122" s="36"/>
      <c r="C122" s="37"/>
      <c r="D122" s="37"/>
      <c r="E122" s="37"/>
      <c r="F122" s="37"/>
    </row>
    <row r="123" spans="1:6">
      <c r="A123" s="36"/>
      <c r="B123" s="36"/>
      <c r="C123" s="37"/>
      <c r="D123" s="37"/>
      <c r="E123" s="37"/>
      <c r="F123" s="37"/>
    </row>
    <row r="124" spans="1:6">
      <c r="A124" s="36"/>
      <c r="B124" s="36"/>
      <c r="C124" s="37"/>
      <c r="D124" s="37"/>
      <c r="E124" s="37"/>
      <c r="F124" s="37"/>
    </row>
    <row r="125" spans="1:6">
      <c r="A125" s="36"/>
      <c r="B125" s="36"/>
      <c r="C125" s="37"/>
      <c r="D125" s="37"/>
      <c r="E125" s="37"/>
      <c r="F125" s="37"/>
    </row>
    <row r="126" spans="1:6">
      <c r="A126" s="36"/>
      <c r="B126" s="36"/>
      <c r="C126" s="37"/>
      <c r="D126" s="37"/>
      <c r="E126" s="37"/>
      <c r="F126" s="37"/>
    </row>
    <row r="127" spans="1:6">
      <c r="A127" s="36"/>
      <c r="B127" s="36"/>
      <c r="C127" s="37"/>
      <c r="D127" s="37"/>
      <c r="E127" s="37"/>
      <c r="F127" s="37"/>
    </row>
    <row r="128" spans="1:6">
      <c r="A128" s="36"/>
      <c r="B128" s="36"/>
      <c r="C128" s="37"/>
      <c r="D128" s="37"/>
      <c r="E128" s="37"/>
      <c r="F128" s="37"/>
    </row>
    <row r="129" spans="1:6">
      <c r="A129" s="36"/>
      <c r="B129" s="36"/>
      <c r="C129" s="37"/>
      <c r="D129" s="37"/>
      <c r="E129" s="37"/>
      <c r="F129" s="37"/>
    </row>
    <row r="130" spans="1:6">
      <c r="A130" s="36"/>
      <c r="B130" s="36"/>
      <c r="C130" s="37"/>
      <c r="D130" s="37"/>
      <c r="E130" s="37"/>
      <c r="F130" s="37"/>
    </row>
    <row r="131" spans="1:6">
      <c r="A131" s="36"/>
      <c r="B131" s="36"/>
      <c r="C131" s="37"/>
      <c r="D131" s="37"/>
      <c r="E131" s="37"/>
      <c r="F131" s="37"/>
    </row>
    <row r="132" spans="1:6">
      <c r="A132" s="36"/>
      <c r="B132" s="36"/>
      <c r="C132" s="37"/>
      <c r="D132" s="37"/>
      <c r="E132" s="37"/>
      <c r="F132" s="37"/>
    </row>
    <row r="133" spans="1:6">
      <c r="A133" s="36"/>
      <c r="B133" s="36"/>
      <c r="C133" s="37"/>
      <c r="D133" s="37"/>
      <c r="E133" s="37"/>
      <c r="F133" s="37"/>
    </row>
    <row r="134" spans="1:6">
      <c r="A134" s="36"/>
      <c r="B134" s="36"/>
      <c r="C134" s="37"/>
      <c r="D134" s="37"/>
      <c r="E134" s="37"/>
      <c r="F134" s="37"/>
    </row>
    <row r="135" spans="1:6">
      <c r="A135" s="36"/>
      <c r="B135" s="36"/>
      <c r="C135" s="37"/>
      <c r="D135" s="37"/>
      <c r="E135" s="37"/>
      <c r="F135" s="37"/>
    </row>
    <row r="136" spans="1:6">
      <c r="A136" s="36"/>
      <c r="B136" s="36"/>
      <c r="C136" s="37"/>
      <c r="D136" s="37"/>
      <c r="E136" s="37"/>
      <c r="F136" s="37"/>
    </row>
    <row r="137" spans="1:6">
      <c r="A137" s="36"/>
      <c r="B137" s="36"/>
      <c r="C137" s="37"/>
      <c r="D137" s="37"/>
      <c r="E137" s="37"/>
      <c r="F137" s="37"/>
    </row>
    <row r="138" spans="1:6">
      <c r="A138" s="36"/>
      <c r="B138" s="36"/>
      <c r="C138" s="37"/>
      <c r="D138" s="37"/>
      <c r="E138" s="37"/>
      <c r="F138" s="37"/>
    </row>
    <row r="139" spans="1:6">
      <c r="A139" s="36"/>
      <c r="B139" s="36"/>
      <c r="C139" s="37"/>
      <c r="D139" s="37"/>
      <c r="E139" s="37"/>
      <c r="F139" s="37"/>
    </row>
    <row r="140" spans="1:6">
      <c r="A140" s="36"/>
      <c r="B140" s="36"/>
      <c r="C140" s="37"/>
      <c r="D140" s="37"/>
      <c r="E140" s="37"/>
      <c r="F140" s="37"/>
    </row>
    <row r="141" spans="1:6">
      <c r="A141" s="36"/>
      <c r="B141" s="36"/>
      <c r="C141" s="37"/>
      <c r="D141" s="37"/>
      <c r="E141" s="37"/>
      <c r="F141" s="37"/>
    </row>
    <row r="142" spans="1:6">
      <c r="A142" s="36"/>
      <c r="B142" s="36"/>
      <c r="C142" s="37"/>
      <c r="D142" s="37"/>
      <c r="E142" s="37"/>
      <c r="F142" s="37"/>
    </row>
    <row r="143" spans="1:6">
      <c r="A143" s="36"/>
      <c r="B143" s="36"/>
      <c r="C143" s="37"/>
      <c r="D143" s="37"/>
      <c r="E143" s="37"/>
      <c r="F143" s="37"/>
    </row>
    <row r="144" spans="1:6">
      <c r="A144" s="36"/>
      <c r="B144" s="36"/>
      <c r="C144" s="37"/>
      <c r="D144" s="37"/>
      <c r="E144" s="37"/>
      <c r="F144" s="37"/>
    </row>
    <row r="145" spans="1:6">
      <c r="A145" s="36"/>
      <c r="B145" s="36"/>
      <c r="C145" s="37"/>
      <c r="D145" s="37"/>
      <c r="E145" s="37"/>
      <c r="F145" s="37"/>
    </row>
    <row r="146" spans="1:6">
      <c r="A146" s="36"/>
      <c r="B146" s="36"/>
      <c r="C146" s="37"/>
      <c r="D146" s="37"/>
      <c r="E146" s="37"/>
      <c r="F146" s="37"/>
    </row>
    <row r="147" spans="1:6">
      <c r="A147" s="36"/>
      <c r="B147" s="36"/>
      <c r="C147" s="37"/>
      <c r="D147" s="37"/>
      <c r="E147" s="37"/>
      <c r="F147" s="37"/>
    </row>
    <row r="148" spans="1:6">
      <c r="A148" s="36"/>
      <c r="B148" s="36"/>
      <c r="C148" s="37"/>
      <c r="D148" s="37"/>
      <c r="E148" s="37"/>
      <c r="F148" s="37"/>
    </row>
    <row r="149" spans="1:6">
      <c r="A149" s="36"/>
      <c r="B149" s="36"/>
      <c r="C149" s="37"/>
      <c r="D149" s="37"/>
      <c r="E149" s="37"/>
      <c r="F149" s="37"/>
    </row>
    <row r="150" spans="1:6">
      <c r="A150" s="36"/>
      <c r="B150" s="36"/>
      <c r="C150" s="37"/>
      <c r="D150" s="37"/>
      <c r="E150" s="37"/>
      <c r="F150" s="37"/>
    </row>
    <row r="151" spans="1:6">
      <c r="A151" s="36"/>
      <c r="B151" s="36"/>
      <c r="C151" s="37"/>
      <c r="D151" s="37"/>
      <c r="E151" s="37"/>
      <c r="F151" s="37"/>
    </row>
    <row r="152" spans="1:6">
      <c r="A152" s="36"/>
      <c r="B152" s="36"/>
      <c r="C152" s="37"/>
      <c r="D152" s="37"/>
      <c r="E152" s="37"/>
      <c r="F152" s="37"/>
    </row>
    <row r="153" spans="1:6">
      <c r="A153" s="36"/>
      <c r="B153" s="36"/>
      <c r="C153" s="37"/>
      <c r="D153" s="37"/>
      <c r="E153" s="37"/>
      <c r="F153" s="37"/>
    </row>
    <row r="154" spans="1:6">
      <c r="A154" s="36"/>
      <c r="B154" s="36"/>
      <c r="C154" s="37"/>
      <c r="D154" s="37"/>
      <c r="E154" s="37"/>
      <c r="F154" s="37"/>
    </row>
    <row r="155" spans="1:6">
      <c r="A155" s="36"/>
      <c r="B155" s="36"/>
      <c r="C155" s="37"/>
      <c r="D155" s="37"/>
      <c r="E155" s="37"/>
      <c r="F155" s="37"/>
    </row>
    <row r="156" spans="1:6">
      <c r="A156" s="36"/>
      <c r="B156" s="36"/>
      <c r="C156" s="37"/>
      <c r="D156" s="37"/>
      <c r="E156" s="37"/>
      <c r="F156" s="37"/>
    </row>
    <row r="157" spans="1:6">
      <c r="A157" s="36"/>
      <c r="B157" s="36"/>
      <c r="C157" s="37"/>
      <c r="D157" s="37"/>
      <c r="E157" s="37"/>
      <c r="F157" s="37"/>
    </row>
    <row r="158" spans="1:6">
      <c r="A158" s="36"/>
      <c r="B158" s="36"/>
      <c r="C158" s="37"/>
      <c r="D158" s="37"/>
      <c r="E158" s="37"/>
      <c r="F158" s="37"/>
    </row>
    <row r="159" spans="1:6">
      <c r="A159" s="36"/>
      <c r="B159" s="36"/>
      <c r="C159" s="37"/>
      <c r="D159" s="37"/>
      <c r="E159" s="37"/>
      <c r="F159" s="37"/>
    </row>
    <row r="160" spans="1:6">
      <c r="A160" s="36"/>
      <c r="B160" s="36"/>
      <c r="C160" s="37"/>
      <c r="D160" s="37"/>
      <c r="E160" s="37"/>
      <c r="F160" s="37"/>
    </row>
    <row r="161" spans="1:6">
      <c r="A161" s="36"/>
      <c r="B161" s="36"/>
      <c r="C161" s="37"/>
      <c r="D161" s="37"/>
      <c r="E161" s="37"/>
      <c r="F161" s="37"/>
    </row>
    <row r="162" spans="1:6">
      <c r="A162" s="36"/>
      <c r="B162" s="36"/>
      <c r="C162" s="37"/>
      <c r="D162" s="37"/>
      <c r="E162" s="37"/>
      <c r="F162" s="37"/>
    </row>
    <row r="163" spans="1:6">
      <c r="A163" s="36"/>
      <c r="B163" s="36"/>
      <c r="C163" s="37"/>
      <c r="D163" s="37"/>
      <c r="E163" s="37"/>
      <c r="F163" s="37"/>
    </row>
    <row r="164" spans="1:6">
      <c r="A164" s="36"/>
      <c r="B164" s="36"/>
      <c r="C164" s="37"/>
      <c r="D164" s="37"/>
      <c r="E164" s="37"/>
      <c r="F164" s="37"/>
    </row>
    <row r="165" spans="1:6">
      <c r="A165" s="36"/>
      <c r="B165" s="36"/>
      <c r="C165" s="37"/>
      <c r="D165" s="37"/>
      <c r="E165" s="37"/>
      <c r="F165" s="37"/>
    </row>
    <row r="166" spans="1:6">
      <c r="A166" s="36"/>
      <c r="B166" s="36"/>
      <c r="C166" s="37"/>
      <c r="D166" s="37"/>
      <c r="E166" s="37"/>
      <c r="F166" s="37"/>
    </row>
    <row r="167" spans="1:6">
      <c r="A167" s="36"/>
      <c r="B167" s="36"/>
      <c r="C167" s="37"/>
      <c r="D167" s="37"/>
      <c r="E167" s="37"/>
      <c r="F167" s="37"/>
    </row>
    <row r="168" spans="1:6">
      <c r="A168" s="36"/>
      <c r="B168" s="36"/>
      <c r="C168" s="37"/>
      <c r="D168" s="37"/>
      <c r="E168" s="37"/>
      <c r="F168" s="37"/>
    </row>
    <row r="169" spans="1:6">
      <c r="A169" s="36"/>
      <c r="B169" s="36"/>
      <c r="C169" s="37"/>
      <c r="D169" s="37"/>
      <c r="E169" s="37"/>
      <c r="F169" s="37"/>
    </row>
    <row r="170" spans="1:6">
      <c r="A170" s="36"/>
      <c r="B170" s="36"/>
      <c r="C170" s="37"/>
      <c r="D170" s="37"/>
      <c r="E170" s="37"/>
      <c r="F170" s="37"/>
    </row>
    <row r="171" spans="1:6">
      <c r="A171" s="36"/>
      <c r="B171" s="36"/>
      <c r="C171" s="37"/>
      <c r="D171" s="37"/>
      <c r="E171" s="37"/>
      <c r="F171" s="37"/>
    </row>
    <row r="172" spans="1:6">
      <c r="A172" s="36"/>
      <c r="B172" s="36"/>
      <c r="C172" s="37"/>
      <c r="D172" s="37"/>
      <c r="E172" s="37"/>
      <c r="F172" s="37"/>
    </row>
    <row r="173" spans="1:6">
      <c r="A173" s="36"/>
      <c r="B173" s="36"/>
      <c r="C173" s="37"/>
      <c r="D173" s="37"/>
      <c r="E173" s="37"/>
      <c r="F173" s="37"/>
    </row>
    <row r="174" spans="1:6">
      <c r="A174" s="36"/>
      <c r="B174" s="36"/>
      <c r="C174" s="37"/>
      <c r="D174" s="37"/>
      <c r="E174" s="37"/>
      <c r="F174" s="37"/>
    </row>
    <row r="175" spans="1:6">
      <c r="A175" s="36"/>
      <c r="B175" s="36"/>
      <c r="C175" s="37"/>
      <c r="D175" s="37"/>
      <c r="E175" s="37"/>
      <c r="F175" s="37"/>
    </row>
    <row r="176" spans="1:6">
      <c r="A176" s="36"/>
      <c r="B176" s="36"/>
      <c r="C176" s="37"/>
      <c r="D176" s="37"/>
      <c r="E176" s="37"/>
      <c r="F176" s="37"/>
    </row>
    <row r="177" spans="1:6">
      <c r="A177" s="36"/>
      <c r="B177" s="36"/>
      <c r="C177" s="37"/>
      <c r="D177" s="37"/>
      <c r="E177" s="37"/>
      <c r="F177" s="37"/>
    </row>
    <row r="178" spans="1:6">
      <c r="A178" s="36"/>
      <c r="B178" s="36"/>
      <c r="C178" s="37"/>
      <c r="D178" s="37"/>
      <c r="E178" s="37"/>
      <c r="F178" s="37"/>
    </row>
    <row r="179" spans="1:6">
      <c r="A179" s="36"/>
      <c r="B179" s="36"/>
      <c r="C179" s="37"/>
      <c r="D179" s="37"/>
      <c r="E179" s="37"/>
      <c r="F179" s="37"/>
    </row>
    <row r="180" spans="1:6">
      <c r="A180" s="36"/>
      <c r="B180" s="36"/>
      <c r="C180" s="37"/>
      <c r="D180" s="37"/>
      <c r="E180" s="37"/>
      <c r="F180" s="37"/>
    </row>
    <row r="181" spans="1:6">
      <c r="A181" s="36"/>
      <c r="B181" s="36"/>
      <c r="C181" s="37"/>
      <c r="D181" s="37"/>
      <c r="E181" s="37"/>
      <c r="F181" s="37"/>
    </row>
    <row r="182" spans="1:6">
      <c r="A182" s="36"/>
      <c r="B182" s="36"/>
      <c r="C182" s="37"/>
      <c r="D182" s="37"/>
      <c r="E182" s="37"/>
      <c r="F182" s="37"/>
    </row>
    <row r="183" spans="1:6">
      <c r="A183" s="36"/>
      <c r="B183" s="36"/>
      <c r="C183" s="37"/>
      <c r="D183" s="37"/>
      <c r="E183" s="37"/>
      <c r="F183" s="37"/>
    </row>
    <row r="184" spans="1:6">
      <c r="A184" s="36"/>
      <c r="B184" s="36"/>
      <c r="C184" s="37"/>
      <c r="D184" s="37"/>
      <c r="E184" s="37"/>
      <c r="F184" s="37"/>
    </row>
    <row r="185" spans="1:6">
      <c r="A185" s="36"/>
      <c r="B185" s="36"/>
      <c r="C185" s="37"/>
      <c r="D185" s="37"/>
      <c r="E185" s="37"/>
      <c r="F185" s="37"/>
    </row>
    <row r="186" spans="1:6">
      <c r="A186" s="36"/>
      <c r="B186" s="36"/>
      <c r="C186" s="37"/>
      <c r="D186" s="37"/>
      <c r="E186" s="37"/>
      <c r="F186" s="37"/>
    </row>
    <row r="187" spans="1:6">
      <c r="A187" s="36"/>
      <c r="B187" s="36"/>
      <c r="C187" s="37"/>
      <c r="D187" s="37"/>
      <c r="E187" s="37"/>
      <c r="F187" s="37"/>
    </row>
    <row r="188" spans="1:6">
      <c r="A188" s="36"/>
      <c r="B188" s="36"/>
      <c r="C188" s="37"/>
      <c r="D188" s="37"/>
      <c r="E188" s="37"/>
      <c r="F188" s="37"/>
    </row>
    <row r="189" spans="1:6">
      <c r="A189" s="36"/>
      <c r="B189" s="36"/>
      <c r="C189" s="37"/>
      <c r="D189" s="37"/>
      <c r="E189" s="37"/>
      <c r="F189" s="37"/>
    </row>
    <row r="190" spans="1:6">
      <c r="A190" s="36"/>
      <c r="B190" s="36"/>
      <c r="C190" s="37"/>
      <c r="D190" s="37"/>
      <c r="E190" s="37"/>
      <c r="F190" s="37"/>
    </row>
    <row r="191" spans="1:6">
      <c r="A191" s="36"/>
      <c r="B191" s="36"/>
      <c r="C191" s="37"/>
      <c r="D191" s="37"/>
      <c r="E191" s="37"/>
      <c r="F191" s="37"/>
    </row>
    <row r="192" spans="1:6">
      <c r="A192" s="36"/>
      <c r="B192" s="36"/>
      <c r="C192" s="37"/>
      <c r="D192" s="37"/>
      <c r="E192" s="37"/>
      <c r="F192" s="37"/>
    </row>
    <row r="193" spans="1:6">
      <c r="A193" s="36"/>
      <c r="B193" s="36"/>
      <c r="C193" s="37"/>
      <c r="D193" s="37"/>
      <c r="E193" s="37"/>
      <c r="F193" s="37"/>
    </row>
    <row r="194" spans="1:6">
      <c r="A194" s="36"/>
      <c r="B194" s="36"/>
      <c r="C194" s="37"/>
      <c r="D194" s="37"/>
      <c r="E194" s="37"/>
      <c r="F194" s="37"/>
    </row>
    <row r="195" spans="1:6">
      <c r="A195" s="36"/>
      <c r="B195" s="36"/>
      <c r="C195" s="37"/>
      <c r="D195" s="37"/>
      <c r="E195" s="37"/>
      <c r="F195" s="37"/>
    </row>
    <row r="196" spans="1:6">
      <c r="A196" s="36"/>
      <c r="B196" s="36"/>
      <c r="C196" s="37"/>
      <c r="D196" s="37"/>
      <c r="E196" s="37"/>
      <c r="F196" s="37"/>
    </row>
    <row r="197" spans="1:6">
      <c r="A197" s="36"/>
      <c r="B197" s="36"/>
      <c r="C197" s="37"/>
      <c r="D197" s="37"/>
      <c r="E197" s="37"/>
      <c r="F197" s="37"/>
    </row>
    <row r="198" spans="1:6">
      <c r="A198" s="36"/>
      <c r="B198" s="36"/>
      <c r="C198" s="37"/>
      <c r="D198" s="37"/>
      <c r="E198" s="37"/>
      <c r="F198" s="37"/>
    </row>
    <row r="199" spans="1:6">
      <c r="A199" s="36"/>
      <c r="B199" s="36"/>
      <c r="C199" s="37"/>
      <c r="D199" s="37"/>
      <c r="E199" s="37"/>
      <c r="F199" s="37"/>
    </row>
    <row r="200" spans="1:6">
      <c r="A200" s="36"/>
      <c r="B200" s="36"/>
      <c r="C200" s="37"/>
      <c r="D200" s="37"/>
      <c r="E200" s="37"/>
      <c r="F200" s="37"/>
    </row>
    <row r="201" spans="1:6">
      <c r="A201" s="36"/>
      <c r="B201" s="36"/>
      <c r="C201" s="37"/>
      <c r="D201" s="37"/>
      <c r="E201" s="37"/>
      <c r="F201" s="37"/>
    </row>
    <row r="202" spans="1:6">
      <c r="A202" s="36"/>
      <c r="B202" s="36"/>
      <c r="C202" s="37"/>
      <c r="D202" s="37"/>
      <c r="E202" s="37"/>
      <c r="F202" s="37"/>
    </row>
    <row r="203" spans="1:6">
      <c r="A203" s="36"/>
      <c r="B203" s="36"/>
      <c r="C203" s="37"/>
      <c r="D203" s="37"/>
      <c r="E203" s="37"/>
      <c r="F203" s="37"/>
    </row>
    <row r="204" spans="1:6">
      <c r="A204" s="36"/>
      <c r="B204" s="36"/>
      <c r="C204" s="37"/>
      <c r="D204" s="37"/>
      <c r="E204" s="37"/>
      <c r="F204" s="37"/>
    </row>
    <row r="205" spans="1:6">
      <c r="A205" s="36"/>
      <c r="B205" s="36"/>
      <c r="C205" s="37"/>
      <c r="D205" s="37"/>
      <c r="E205" s="37"/>
      <c r="F205" s="37"/>
    </row>
    <row r="206" spans="1:6">
      <c r="A206" s="36"/>
      <c r="B206" s="36"/>
      <c r="C206" s="37"/>
      <c r="D206" s="37"/>
      <c r="E206" s="37"/>
      <c r="F206" s="37"/>
    </row>
    <row r="207" spans="1:6">
      <c r="A207" s="36"/>
      <c r="B207" s="36"/>
      <c r="C207" s="37"/>
      <c r="D207" s="37"/>
      <c r="E207" s="37"/>
      <c r="F207" s="37"/>
    </row>
    <row r="208" spans="1:6">
      <c r="A208" s="36"/>
      <c r="B208" s="36"/>
      <c r="C208" s="37"/>
      <c r="D208" s="37"/>
      <c r="E208" s="37"/>
      <c r="F208" s="37"/>
    </row>
    <row r="209" spans="1:6">
      <c r="A209" s="36"/>
      <c r="B209" s="36"/>
      <c r="C209" s="37"/>
      <c r="D209" s="37"/>
      <c r="E209" s="37"/>
      <c r="F209" s="37"/>
    </row>
    <row r="210" spans="1:6">
      <c r="A210" s="36"/>
      <c r="B210" s="36"/>
      <c r="C210" s="37"/>
      <c r="D210" s="37"/>
      <c r="E210" s="37"/>
      <c r="F210" s="37"/>
    </row>
    <row r="211" spans="1:6">
      <c r="A211" s="36"/>
      <c r="B211" s="36"/>
      <c r="C211" s="37"/>
      <c r="D211" s="37"/>
      <c r="E211" s="37"/>
      <c r="F211" s="37"/>
    </row>
    <row r="212" spans="1:6">
      <c r="A212" s="36"/>
      <c r="B212" s="36"/>
      <c r="C212" s="37"/>
      <c r="D212" s="37"/>
      <c r="E212" s="37"/>
      <c r="F212" s="37"/>
    </row>
    <row r="213" spans="1:6">
      <c r="A213" s="36"/>
      <c r="B213" s="36"/>
      <c r="C213" s="37"/>
      <c r="D213" s="37"/>
      <c r="E213" s="37"/>
      <c r="F213" s="37"/>
    </row>
    <row r="214" spans="1:6">
      <c r="A214" s="36"/>
      <c r="B214" s="36"/>
      <c r="C214" s="37"/>
      <c r="D214" s="37"/>
      <c r="E214" s="37"/>
      <c r="F214" s="37"/>
    </row>
    <row r="215" spans="1:6">
      <c r="A215" s="36"/>
      <c r="B215" s="36"/>
      <c r="C215" s="37"/>
      <c r="D215" s="37"/>
      <c r="E215" s="37"/>
      <c r="F215" s="37"/>
    </row>
    <row r="216" spans="1:6">
      <c r="A216" s="36"/>
      <c r="B216" s="36"/>
      <c r="C216" s="37"/>
      <c r="D216" s="37"/>
      <c r="E216" s="37"/>
      <c r="F216" s="37"/>
    </row>
    <row r="217" spans="1:6">
      <c r="A217" s="36"/>
      <c r="B217" s="36"/>
      <c r="C217" s="37"/>
      <c r="D217" s="37"/>
      <c r="E217" s="37"/>
      <c r="F217" s="37"/>
    </row>
    <row r="218" spans="1:6">
      <c r="A218" s="36"/>
      <c r="B218" s="36"/>
      <c r="C218" s="37"/>
      <c r="D218" s="37"/>
      <c r="E218" s="37"/>
      <c r="F218" s="37"/>
    </row>
    <row r="219" spans="1:6">
      <c r="A219" s="36"/>
      <c r="B219" s="36"/>
      <c r="C219" s="37"/>
      <c r="D219" s="37"/>
      <c r="E219" s="37"/>
      <c r="F219" s="37"/>
    </row>
    <row r="220" spans="1:6">
      <c r="A220" s="36"/>
      <c r="B220" s="36"/>
      <c r="C220" s="37"/>
      <c r="D220" s="37"/>
      <c r="E220" s="37"/>
      <c r="F220" s="37"/>
    </row>
    <row r="221" spans="1:6">
      <c r="A221" s="36"/>
      <c r="B221" s="36"/>
      <c r="C221" s="37"/>
      <c r="D221" s="37"/>
      <c r="E221" s="37"/>
      <c r="F221" s="37"/>
    </row>
    <row r="222" spans="1:6">
      <c r="A222" s="36"/>
      <c r="B222" s="36"/>
      <c r="C222" s="37"/>
      <c r="D222" s="37"/>
      <c r="E222" s="37"/>
      <c r="F222" s="37"/>
    </row>
    <row r="223" spans="1:6">
      <c r="A223" s="36"/>
      <c r="B223" s="36"/>
      <c r="C223" s="37"/>
      <c r="D223" s="37"/>
      <c r="E223" s="37"/>
      <c r="F223" s="37"/>
    </row>
    <row r="224" spans="1:6">
      <c r="A224" s="36"/>
      <c r="B224" s="36"/>
      <c r="C224" s="37"/>
      <c r="D224" s="37"/>
      <c r="E224" s="37"/>
      <c r="F224" s="37"/>
    </row>
    <row r="225" spans="1:6">
      <c r="A225" s="36"/>
      <c r="B225" s="36"/>
      <c r="C225" s="37"/>
      <c r="D225" s="37"/>
      <c r="E225" s="37"/>
      <c r="F225" s="37"/>
    </row>
    <row r="226" spans="1:6">
      <c r="A226" s="36"/>
      <c r="B226" s="36"/>
      <c r="C226" s="37"/>
      <c r="D226" s="37"/>
      <c r="E226" s="37"/>
      <c r="F226" s="37"/>
    </row>
    <row r="227" spans="1:6">
      <c r="A227" s="36"/>
      <c r="B227" s="36"/>
      <c r="C227" s="37"/>
      <c r="D227" s="37"/>
      <c r="E227" s="37"/>
      <c r="F227" s="37"/>
    </row>
    <row r="228" spans="1:6">
      <c r="A228" s="36"/>
      <c r="B228" s="36"/>
      <c r="C228" s="37"/>
      <c r="D228" s="37"/>
      <c r="E228" s="37"/>
      <c r="F228" s="37"/>
    </row>
    <row r="229" spans="1:6">
      <c r="A229" s="36"/>
      <c r="B229" s="36"/>
      <c r="C229" s="37"/>
      <c r="D229" s="37"/>
      <c r="E229" s="37"/>
      <c r="F229" s="37"/>
    </row>
    <row r="230" spans="1:6">
      <c r="A230" s="36"/>
      <c r="B230" s="36"/>
      <c r="C230" s="37"/>
      <c r="D230" s="37"/>
      <c r="E230" s="37"/>
      <c r="F230" s="37"/>
    </row>
    <row r="231" spans="1:6">
      <c r="A231" s="36"/>
      <c r="B231" s="36"/>
      <c r="C231" s="37"/>
      <c r="D231" s="37"/>
      <c r="E231" s="37"/>
      <c r="F231" s="37"/>
    </row>
    <row r="232" spans="1:6">
      <c r="A232" s="36"/>
      <c r="B232" s="36"/>
      <c r="C232" s="37"/>
      <c r="D232" s="37"/>
      <c r="E232" s="37"/>
      <c r="F232" s="37"/>
    </row>
    <row r="233" spans="1:6">
      <c r="A233" s="36"/>
      <c r="B233" s="36"/>
      <c r="C233" s="37"/>
      <c r="D233" s="37"/>
      <c r="E233" s="37"/>
      <c r="F233" s="37"/>
    </row>
    <row r="234" spans="1:6">
      <c r="A234" s="36"/>
      <c r="B234" s="36"/>
      <c r="C234" s="37"/>
      <c r="D234" s="37"/>
      <c r="E234" s="37"/>
      <c r="F234" s="37"/>
    </row>
    <row r="235" spans="1:6">
      <c r="A235" s="36"/>
      <c r="B235" s="36"/>
      <c r="C235" s="37"/>
      <c r="D235" s="37"/>
      <c r="E235" s="37"/>
      <c r="F235" s="37"/>
    </row>
    <row r="236" spans="1:6">
      <c r="A236" s="36"/>
      <c r="B236" s="36"/>
      <c r="C236" s="37"/>
      <c r="D236" s="37"/>
      <c r="E236" s="37"/>
      <c r="F236" s="37"/>
    </row>
    <row r="237" spans="1:6">
      <c r="A237" s="36"/>
      <c r="B237" s="36"/>
      <c r="C237" s="37"/>
      <c r="D237" s="37"/>
      <c r="E237" s="37"/>
      <c r="F237" s="37"/>
    </row>
    <row r="238" spans="1:6">
      <c r="A238" s="36"/>
      <c r="B238" s="36"/>
      <c r="C238" s="37"/>
      <c r="D238" s="37"/>
      <c r="E238" s="37"/>
      <c r="F238" s="37"/>
    </row>
    <row r="239" spans="1:6">
      <c r="A239" s="36"/>
      <c r="B239" s="36"/>
      <c r="C239" s="37"/>
      <c r="D239" s="37"/>
      <c r="E239" s="37"/>
      <c r="F239" s="37"/>
    </row>
    <row r="240" spans="1:6">
      <c r="A240" s="36"/>
      <c r="B240" s="36"/>
      <c r="C240" s="37"/>
      <c r="D240" s="37"/>
      <c r="E240" s="37"/>
      <c r="F240" s="37"/>
    </row>
    <row r="241" spans="1:6">
      <c r="A241" s="36"/>
      <c r="B241" s="36"/>
      <c r="C241" s="37"/>
      <c r="D241" s="37"/>
      <c r="E241" s="37"/>
      <c r="F241" s="37"/>
    </row>
    <row r="242" spans="1:6">
      <c r="A242" s="36"/>
      <c r="B242" s="36"/>
      <c r="C242" s="37"/>
      <c r="D242" s="37"/>
      <c r="E242" s="37"/>
      <c r="F242" s="37"/>
    </row>
    <row r="243" spans="1:6">
      <c r="A243" s="36"/>
      <c r="B243" s="36"/>
      <c r="C243" s="37"/>
      <c r="D243" s="37"/>
      <c r="E243" s="37"/>
      <c r="F243" s="37"/>
    </row>
    <row r="244" spans="1:6">
      <c r="A244" s="36"/>
      <c r="B244" s="36"/>
      <c r="C244" s="37"/>
      <c r="D244" s="37"/>
      <c r="E244" s="37"/>
      <c r="F244" s="37"/>
    </row>
    <row r="245" spans="1:6">
      <c r="A245" s="36"/>
      <c r="B245" s="36"/>
      <c r="C245" s="37"/>
      <c r="D245" s="37"/>
      <c r="E245" s="37"/>
      <c r="F245" s="37"/>
    </row>
    <row r="246" spans="1:6">
      <c r="A246" s="36"/>
      <c r="B246" s="36"/>
      <c r="C246" s="37"/>
      <c r="D246" s="37"/>
      <c r="E246" s="37"/>
      <c r="F246" s="37"/>
    </row>
    <row r="247" spans="1:6">
      <c r="A247" s="36"/>
      <c r="B247" s="36"/>
      <c r="C247" s="37"/>
      <c r="D247" s="37"/>
      <c r="E247" s="37"/>
      <c r="F247" s="37"/>
    </row>
    <row r="248" spans="1:6">
      <c r="A248" s="36"/>
      <c r="B248" s="36"/>
      <c r="C248" s="37"/>
      <c r="D248" s="37"/>
      <c r="E248" s="37"/>
      <c r="F248" s="37"/>
    </row>
    <row r="249" spans="1:6">
      <c r="A249" s="36"/>
      <c r="B249" s="36"/>
      <c r="C249" s="37"/>
      <c r="D249" s="37"/>
      <c r="E249" s="37"/>
      <c r="F249" s="37"/>
    </row>
    <row r="250" spans="1:6">
      <c r="A250" s="36"/>
      <c r="B250" s="36"/>
      <c r="C250" s="37"/>
      <c r="D250" s="37"/>
      <c r="E250" s="37"/>
      <c r="F250" s="37"/>
    </row>
    <row r="251" spans="1:6">
      <c r="A251" s="36"/>
      <c r="B251" s="36"/>
      <c r="C251" s="37"/>
      <c r="D251" s="37"/>
      <c r="E251" s="37"/>
      <c r="F251" s="37"/>
    </row>
    <row r="252" spans="1:6">
      <c r="A252" s="36"/>
      <c r="B252" s="36"/>
      <c r="C252" s="37"/>
      <c r="D252" s="37"/>
      <c r="E252" s="37"/>
      <c r="F252" s="37"/>
    </row>
    <row r="253" spans="1:6">
      <c r="A253" s="36"/>
      <c r="B253" s="36"/>
      <c r="C253" s="37"/>
      <c r="D253" s="37"/>
      <c r="E253" s="37"/>
      <c r="F253" s="37"/>
    </row>
    <row r="254" spans="1:6">
      <c r="A254" s="36"/>
      <c r="B254" s="36"/>
      <c r="C254" s="37"/>
      <c r="D254" s="37"/>
      <c r="E254" s="37"/>
      <c r="F254" s="37"/>
    </row>
    <row r="255" spans="1:6">
      <c r="A255" s="36"/>
      <c r="B255" s="36"/>
      <c r="C255" s="37"/>
      <c r="D255" s="37"/>
      <c r="E255" s="37"/>
      <c r="F255" s="37"/>
    </row>
    <row r="256" spans="1:6">
      <c r="A256" s="36"/>
      <c r="B256" s="36"/>
      <c r="C256" s="37"/>
      <c r="D256" s="37"/>
      <c r="E256" s="37"/>
      <c r="F256" s="37"/>
    </row>
    <row r="257" spans="1:6">
      <c r="A257" s="36"/>
      <c r="B257" s="36"/>
      <c r="C257" s="37"/>
      <c r="D257" s="37"/>
      <c r="E257" s="37"/>
      <c r="F257" s="37"/>
    </row>
    <row r="258" spans="1:6">
      <c r="A258" s="36"/>
      <c r="B258" s="36"/>
      <c r="C258" s="37"/>
      <c r="D258" s="37"/>
      <c r="E258" s="37"/>
      <c r="F258" s="37"/>
    </row>
    <row r="259" spans="1:6">
      <c r="A259" s="36"/>
      <c r="B259" s="36"/>
      <c r="C259" s="37"/>
      <c r="D259" s="37"/>
      <c r="E259" s="37"/>
      <c r="F259" s="37"/>
    </row>
    <row r="260" spans="1:6">
      <c r="A260" s="36"/>
      <c r="B260" s="36"/>
      <c r="C260" s="37"/>
      <c r="D260" s="37"/>
      <c r="E260" s="37"/>
      <c r="F260" s="37"/>
    </row>
    <row r="261" spans="1:6">
      <c r="A261" s="36"/>
      <c r="B261" s="36"/>
      <c r="C261" s="37"/>
      <c r="D261" s="37"/>
      <c r="E261" s="37"/>
      <c r="F261" s="37"/>
    </row>
    <row r="262" spans="1:6">
      <c r="A262" s="36"/>
      <c r="B262" s="36"/>
      <c r="C262" s="37"/>
      <c r="D262" s="37"/>
      <c r="E262" s="37"/>
      <c r="F262" s="37"/>
    </row>
    <row r="263" spans="1:6">
      <c r="A263" s="36"/>
      <c r="B263" s="36"/>
      <c r="C263" s="37"/>
      <c r="D263" s="37"/>
      <c r="E263" s="37"/>
      <c r="F263" s="37"/>
    </row>
    <row r="264" spans="1:6">
      <c r="A264" s="36"/>
      <c r="B264" s="36"/>
      <c r="C264" s="37"/>
      <c r="D264" s="37"/>
      <c r="E264" s="37"/>
      <c r="F264" s="37"/>
    </row>
    <row r="265" spans="1:6">
      <c r="A265" s="36"/>
      <c r="B265" s="36"/>
      <c r="C265" s="37"/>
      <c r="D265" s="37"/>
      <c r="E265" s="37"/>
      <c r="F265" s="37"/>
    </row>
    <row r="266" spans="1:6">
      <c r="A266" s="36"/>
      <c r="B266" s="36"/>
      <c r="C266" s="37"/>
      <c r="D266" s="37"/>
      <c r="E266" s="37"/>
      <c r="F266" s="37"/>
    </row>
    <row r="267" spans="1:6">
      <c r="A267" s="36"/>
      <c r="B267" s="36"/>
      <c r="C267" s="37"/>
      <c r="D267" s="37"/>
      <c r="E267" s="37"/>
      <c r="F267" s="37"/>
    </row>
    <row r="268" spans="1:6">
      <c r="A268" s="36"/>
      <c r="B268" s="36"/>
      <c r="C268" s="37"/>
      <c r="D268" s="37"/>
      <c r="E268" s="37"/>
      <c r="F268" s="37"/>
    </row>
    <row r="269" spans="1:6">
      <c r="A269" s="36"/>
      <c r="B269" s="36"/>
      <c r="C269" s="37"/>
      <c r="D269" s="37"/>
      <c r="E269" s="37"/>
      <c r="F269" s="37"/>
    </row>
    <row r="270" spans="1:6">
      <c r="A270" s="36"/>
      <c r="B270" s="36"/>
      <c r="C270" s="37"/>
      <c r="D270" s="37"/>
      <c r="E270" s="37"/>
      <c r="F270" s="37"/>
    </row>
    <row r="271" spans="1:6">
      <c r="A271" s="36"/>
      <c r="B271" s="36"/>
      <c r="C271" s="37"/>
      <c r="D271" s="37"/>
      <c r="E271" s="37"/>
      <c r="F271" s="37"/>
    </row>
    <row r="272" spans="1:6">
      <c r="A272" s="36"/>
      <c r="B272" s="36"/>
      <c r="C272" s="37"/>
      <c r="D272" s="37"/>
      <c r="E272" s="37"/>
      <c r="F272" s="37"/>
    </row>
    <row r="273" spans="1:6">
      <c r="A273" s="36"/>
      <c r="B273" s="36"/>
      <c r="C273" s="37"/>
      <c r="D273" s="37"/>
      <c r="E273" s="37"/>
      <c r="F273" s="37"/>
    </row>
    <row r="274" spans="1:6">
      <c r="A274" s="36"/>
      <c r="B274" s="36"/>
      <c r="C274" s="37"/>
      <c r="D274" s="37"/>
      <c r="E274" s="37"/>
      <c r="F274" s="37"/>
    </row>
    <row r="275" spans="1:6">
      <c r="A275" s="36"/>
      <c r="B275" s="36"/>
      <c r="C275" s="37"/>
      <c r="D275" s="37"/>
      <c r="E275" s="37"/>
      <c r="F275" s="37"/>
    </row>
    <row r="276" spans="1:6">
      <c r="A276" s="36"/>
      <c r="B276" s="36"/>
      <c r="C276" s="37"/>
      <c r="D276" s="37"/>
      <c r="E276" s="37"/>
      <c r="F276" s="37"/>
    </row>
    <row r="277" spans="1:6">
      <c r="A277" s="36"/>
      <c r="B277" s="36"/>
      <c r="C277" s="37"/>
      <c r="D277" s="37"/>
      <c r="E277" s="37"/>
      <c r="F277" s="37"/>
    </row>
    <row r="278" spans="1:6">
      <c r="A278" s="36"/>
      <c r="B278" s="36"/>
      <c r="C278" s="37"/>
      <c r="D278" s="37"/>
      <c r="E278" s="37"/>
      <c r="F278" s="37"/>
    </row>
    <row r="279" spans="1:6">
      <c r="A279" s="36"/>
      <c r="B279" s="36"/>
      <c r="C279" s="37"/>
      <c r="D279" s="37"/>
      <c r="E279" s="37"/>
      <c r="F279" s="37"/>
    </row>
    <row r="280" spans="1:6">
      <c r="A280" s="36"/>
      <c r="B280" s="36"/>
      <c r="C280" s="37"/>
      <c r="D280" s="37"/>
      <c r="E280" s="37"/>
      <c r="F280" s="37"/>
    </row>
    <row r="281" spans="1:6">
      <c r="A281" s="36"/>
      <c r="B281" s="36"/>
      <c r="C281" s="37"/>
      <c r="D281" s="37"/>
      <c r="E281" s="37"/>
      <c r="F281" s="37"/>
    </row>
    <row r="282" spans="1:6">
      <c r="A282" s="36"/>
      <c r="B282" s="36"/>
      <c r="C282" s="37"/>
      <c r="D282" s="37"/>
      <c r="E282" s="37"/>
      <c r="F282" s="37"/>
    </row>
    <row r="283" spans="1:6">
      <c r="A283" s="36"/>
      <c r="B283" s="36"/>
      <c r="C283" s="37"/>
      <c r="D283" s="37"/>
      <c r="E283" s="37"/>
      <c r="F283" s="37"/>
    </row>
    <row r="284" spans="1:6">
      <c r="A284" s="36"/>
      <c r="B284" s="36"/>
      <c r="C284" s="37"/>
      <c r="D284" s="37"/>
      <c r="E284" s="37"/>
      <c r="F284" s="37"/>
    </row>
    <row r="285" spans="1:6">
      <c r="A285" s="36"/>
      <c r="B285" s="36"/>
      <c r="C285" s="37"/>
      <c r="D285" s="37"/>
      <c r="E285" s="37"/>
      <c r="F285" s="37"/>
    </row>
    <row r="286" spans="1:6">
      <c r="A286" s="36"/>
      <c r="B286" s="36"/>
      <c r="C286" s="37"/>
      <c r="D286" s="37"/>
      <c r="E286" s="37"/>
      <c r="F286" s="37"/>
    </row>
    <row r="287" spans="1:6">
      <c r="A287" s="36"/>
      <c r="B287" s="36"/>
      <c r="C287" s="37"/>
      <c r="D287" s="37"/>
      <c r="E287" s="37"/>
      <c r="F287" s="37"/>
    </row>
    <row r="288" spans="1:6">
      <c r="A288" s="36"/>
      <c r="B288" s="36"/>
      <c r="C288" s="37"/>
      <c r="D288" s="37"/>
      <c r="E288" s="37"/>
      <c r="F288" s="37"/>
    </row>
    <row r="289" spans="1:6">
      <c r="A289" s="36"/>
      <c r="B289" s="36"/>
      <c r="C289" s="37"/>
      <c r="D289" s="37"/>
      <c r="E289" s="37"/>
      <c r="F289" s="37"/>
    </row>
    <row r="290" spans="1:6">
      <c r="A290" s="36"/>
      <c r="B290" s="36"/>
      <c r="C290" s="37"/>
      <c r="D290" s="37"/>
      <c r="E290" s="37"/>
      <c r="F290" s="37"/>
    </row>
    <row r="291" spans="1:6">
      <c r="A291" s="36"/>
      <c r="B291" s="36"/>
      <c r="C291" s="37"/>
      <c r="D291" s="37"/>
      <c r="E291" s="37"/>
      <c r="F291" s="37"/>
    </row>
    <row r="292" spans="1:6">
      <c r="A292" s="36"/>
      <c r="B292" s="36"/>
      <c r="C292" s="37"/>
      <c r="D292" s="37"/>
      <c r="E292" s="37"/>
      <c r="F292" s="37"/>
    </row>
    <row r="293" spans="1:6">
      <c r="A293" s="36"/>
      <c r="B293" s="36"/>
      <c r="C293" s="37"/>
      <c r="D293" s="37"/>
      <c r="E293" s="37"/>
      <c r="F293" s="37"/>
    </row>
    <row r="294" spans="1:6">
      <c r="A294" s="36"/>
      <c r="B294" s="36"/>
      <c r="C294" s="37"/>
      <c r="D294" s="37"/>
      <c r="E294" s="37"/>
      <c r="F294" s="37"/>
    </row>
    <row r="295" spans="1:6">
      <c r="A295" s="36"/>
      <c r="B295" s="36"/>
      <c r="C295" s="37"/>
      <c r="D295" s="37"/>
      <c r="E295" s="37"/>
      <c r="F295" s="37"/>
    </row>
    <row r="296" spans="1:6">
      <c r="A296" s="36"/>
      <c r="B296" s="36"/>
      <c r="C296" s="37"/>
      <c r="D296" s="37"/>
      <c r="E296" s="37"/>
      <c r="F296" s="37"/>
    </row>
    <row r="297" spans="1:6">
      <c r="A297" s="36"/>
      <c r="B297" s="36"/>
      <c r="C297" s="37"/>
      <c r="D297" s="37"/>
      <c r="E297" s="37"/>
      <c r="F297" s="37"/>
    </row>
    <row r="298" spans="1:6">
      <c r="A298" s="36"/>
      <c r="B298" s="36"/>
      <c r="C298" s="37"/>
      <c r="D298" s="37"/>
      <c r="E298" s="37"/>
      <c r="F298" s="37"/>
    </row>
    <row r="299" spans="1:6">
      <c r="A299" s="36"/>
      <c r="B299" s="36"/>
      <c r="C299" s="37"/>
      <c r="D299" s="37"/>
      <c r="E299" s="37"/>
      <c r="F299" s="37"/>
    </row>
    <row r="300" spans="1:6">
      <c r="A300" s="36"/>
      <c r="B300" s="36"/>
      <c r="C300" s="37"/>
      <c r="D300" s="37"/>
      <c r="E300" s="37"/>
      <c r="F300" s="37"/>
    </row>
    <row r="301" spans="1:6">
      <c r="A301" s="36"/>
      <c r="B301" s="36"/>
      <c r="C301" s="37"/>
      <c r="D301" s="37"/>
      <c r="E301" s="37"/>
      <c r="F301" s="37"/>
    </row>
    <row r="302" spans="1:6">
      <c r="A302" s="36"/>
      <c r="B302" s="36"/>
      <c r="C302" s="37"/>
      <c r="D302" s="37"/>
      <c r="E302" s="37"/>
      <c r="F302" s="37"/>
    </row>
    <row r="303" spans="1:6">
      <c r="A303" s="36"/>
      <c r="B303" s="36"/>
      <c r="C303" s="37"/>
      <c r="D303" s="37"/>
      <c r="E303" s="37"/>
      <c r="F303" s="37"/>
    </row>
    <row r="304" spans="1:6">
      <c r="A304" s="36"/>
      <c r="B304" s="36"/>
      <c r="C304" s="37"/>
      <c r="D304" s="37"/>
      <c r="E304" s="37"/>
      <c r="F304" s="37"/>
    </row>
    <row r="305" spans="1:6">
      <c r="A305" s="36"/>
      <c r="B305" s="36"/>
      <c r="C305" s="37"/>
      <c r="D305" s="37"/>
      <c r="E305" s="37"/>
      <c r="F305" s="37"/>
    </row>
    <row r="306" spans="1:6">
      <c r="A306" s="36"/>
      <c r="B306" s="36"/>
      <c r="C306" s="37"/>
      <c r="D306" s="37"/>
      <c r="E306" s="37"/>
      <c r="F306" s="37"/>
    </row>
    <row r="307" spans="1:6">
      <c r="A307" s="36"/>
      <c r="B307" s="36"/>
      <c r="C307" s="37"/>
      <c r="D307" s="37"/>
      <c r="E307" s="37"/>
      <c r="F307" s="37"/>
    </row>
    <row r="308" spans="1:6">
      <c r="A308" s="36"/>
      <c r="B308" s="36"/>
      <c r="C308" s="37"/>
      <c r="D308" s="37"/>
      <c r="E308" s="37"/>
      <c r="F308" s="37"/>
    </row>
    <row r="309" spans="1:6">
      <c r="A309" s="36"/>
      <c r="B309" s="36"/>
      <c r="C309" s="37"/>
      <c r="D309" s="37"/>
      <c r="E309" s="37"/>
      <c r="F309" s="37"/>
    </row>
    <row r="310" spans="1:6">
      <c r="A310" s="36"/>
      <c r="B310" s="36"/>
      <c r="C310" s="37"/>
      <c r="D310" s="37"/>
      <c r="E310" s="37"/>
      <c r="F310" s="37"/>
    </row>
    <row r="311" spans="1:6">
      <c r="A311" s="36"/>
      <c r="B311" s="36"/>
      <c r="C311" s="37"/>
      <c r="D311" s="37"/>
      <c r="E311" s="37"/>
      <c r="F311" s="37"/>
    </row>
    <row r="312" spans="1:6">
      <c r="A312" s="36"/>
      <c r="B312" s="36"/>
      <c r="C312" s="37"/>
      <c r="D312" s="37"/>
      <c r="E312" s="37"/>
      <c r="F312" s="37"/>
    </row>
    <row r="313" spans="1:6">
      <c r="A313" s="36"/>
      <c r="B313" s="36"/>
      <c r="C313" s="37"/>
      <c r="D313" s="37"/>
      <c r="E313" s="37"/>
      <c r="F313" s="37"/>
    </row>
    <row r="314" spans="1:6">
      <c r="A314" s="36"/>
      <c r="B314" s="36"/>
      <c r="C314" s="37"/>
      <c r="D314" s="37"/>
      <c r="E314" s="37"/>
      <c r="F314" s="37"/>
    </row>
    <row r="315" spans="1:6">
      <c r="A315" s="36"/>
      <c r="B315" s="36"/>
      <c r="C315" s="37"/>
      <c r="D315" s="37"/>
      <c r="E315" s="37"/>
      <c r="F315" s="37"/>
    </row>
    <row r="316" spans="1:6">
      <c r="A316" s="36"/>
      <c r="B316" s="36"/>
      <c r="C316" s="37"/>
      <c r="D316" s="37"/>
      <c r="E316" s="37"/>
      <c r="F316" s="37"/>
    </row>
    <row r="317" spans="1:6">
      <c r="A317" s="36"/>
      <c r="B317" s="36"/>
      <c r="C317" s="37"/>
      <c r="D317" s="37"/>
      <c r="E317" s="37"/>
      <c r="F317" s="37"/>
    </row>
    <row r="318" spans="1:6">
      <c r="A318" s="36"/>
      <c r="B318" s="36"/>
      <c r="C318" s="37"/>
      <c r="D318" s="37"/>
      <c r="E318" s="37"/>
      <c r="F318" s="37"/>
    </row>
    <row r="319" spans="1:6">
      <c r="A319" s="36"/>
      <c r="B319" s="36"/>
      <c r="C319" s="37"/>
      <c r="D319" s="37"/>
      <c r="E319" s="37"/>
      <c r="F319" s="37"/>
    </row>
    <row r="320" spans="1:6">
      <c r="A320" s="36"/>
      <c r="B320" s="36"/>
      <c r="C320" s="37"/>
      <c r="D320" s="37"/>
      <c r="E320" s="37"/>
      <c r="F320" s="37"/>
    </row>
    <row r="321" spans="1:6">
      <c r="A321" s="36"/>
      <c r="B321" s="36"/>
      <c r="C321" s="37"/>
      <c r="D321" s="37"/>
      <c r="E321" s="37"/>
      <c r="F321" s="37"/>
    </row>
    <row r="322" spans="1:6">
      <c r="A322" s="36"/>
      <c r="B322" s="36"/>
      <c r="C322" s="37"/>
      <c r="D322" s="37"/>
      <c r="E322" s="37"/>
      <c r="F322" s="37"/>
    </row>
    <row r="323" spans="1:6">
      <c r="A323" s="36"/>
      <c r="B323" s="36"/>
      <c r="C323" s="37"/>
      <c r="D323" s="37"/>
      <c r="E323" s="37"/>
      <c r="F323" s="37"/>
    </row>
    <row r="324" spans="1:6">
      <c r="A324" s="36"/>
      <c r="B324" s="36"/>
      <c r="C324" s="37"/>
      <c r="D324" s="37"/>
      <c r="E324" s="37"/>
      <c r="F324" s="37"/>
    </row>
    <row r="325" spans="1:6">
      <c r="A325" s="36"/>
      <c r="B325" s="36"/>
      <c r="C325" s="37"/>
      <c r="D325" s="37"/>
      <c r="E325" s="37"/>
      <c r="F325" s="37"/>
    </row>
    <row r="326" spans="1:6">
      <c r="A326" s="36"/>
      <c r="B326" s="36"/>
      <c r="C326" s="37"/>
      <c r="D326" s="37"/>
      <c r="E326" s="37"/>
      <c r="F326" s="37"/>
    </row>
    <row r="327" spans="1:6">
      <c r="A327" s="36"/>
      <c r="B327" s="36"/>
      <c r="C327" s="37"/>
      <c r="D327" s="37"/>
      <c r="E327" s="37"/>
      <c r="F327" s="37"/>
    </row>
    <row r="328" spans="1:6">
      <c r="A328" s="36"/>
      <c r="B328" s="36"/>
      <c r="C328" s="37"/>
      <c r="D328" s="37"/>
      <c r="E328" s="37"/>
      <c r="F328" s="37"/>
    </row>
    <row r="329" spans="1:6">
      <c r="A329" s="36"/>
      <c r="B329" s="36"/>
      <c r="C329" s="37"/>
      <c r="D329" s="37"/>
      <c r="E329" s="37"/>
      <c r="F329" s="37"/>
    </row>
    <row r="330" spans="1:6">
      <c r="A330" s="36"/>
      <c r="B330" s="36"/>
      <c r="C330" s="37"/>
      <c r="D330" s="37"/>
      <c r="E330" s="37"/>
      <c r="F330" s="37"/>
    </row>
    <row r="331" spans="1:6">
      <c r="A331" s="36"/>
      <c r="B331" s="36"/>
      <c r="C331" s="37"/>
      <c r="D331" s="37"/>
      <c r="E331" s="37"/>
      <c r="F331" s="37"/>
    </row>
    <row r="332" spans="1:6">
      <c r="A332" s="36"/>
      <c r="B332" s="36"/>
      <c r="C332" s="37"/>
      <c r="D332" s="37"/>
      <c r="E332" s="37"/>
      <c r="F332" s="37"/>
    </row>
    <row r="333" spans="1:6">
      <c r="A333" s="36"/>
      <c r="B333" s="36"/>
      <c r="C333" s="37"/>
      <c r="D333" s="37"/>
      <c r="E333" s="37"/>
      <c r="F333" s="37"/>
    </row>
    <row r="334" spans="1:6">
      <c r="A334" s="36"/>
      <c r="B334" s="36"/>
      <c r="C334" s="37"/>
      <c r="D334" s="37"/>
      <c r="E334" s="37"/>
      <c r="F334" s="37"/>
    </row>
    <row r="335" spans="1:6">
      <c r="A335" s="36"/>
      <c r="B335" s="36"/>
      <c r="C335" s="37"/>
      <c r="D335" s="37"/>
      <c r="E335" s="37"/>
      <c r="F335" s="37"/>
    </row>
    <row r="336" spans="1:6">
      <c r="A336" s="36"/>
      <c r="B336" s="36"/>
      <c r="C336" s="37"/>
      <c r="D336" s="37"/>
      <c r="E336" s="37"/>
      <c r="F336" s="37"/>
    </row>
    <row r="337" spans="1:6">
      <c r="A337" s="36"/>
      <c r="B337" s="36"/>
      <c r="C337" s="37"/>
      <c r="D337" s="37"/>
      <c r="E337" s="37"/>
      <c r="F337" s="37"/>
    </row>
    <row r="338" spans="1:6">
      <c r="A338" s="36"/>
      <c r="B338" s="36"/>
      <c r="C338" s="37"/>
      <c r="D338" s="37"/>
      <c r="E338" s="37"/>
      <c r="F338" s="37"/>
    </row>
    <row r="339" spans="1:6">
      <c r="A339" s="36"/>
      <c r="B339" s="36"/>
      <c r="C339" s="37"/>
      <c r="D339" s="37"/>
      <c r="E339" s="37"/>
      <c r="F339" s="37"/>
    </row>
    <row r="340" spans="1:6">
      <c r="A340" s="36"/>
      <c r="B340" s="36"/>
      <c r="C340" s="37"/>
      <c r="D340" s="37"/>
      <c r="E340" s="37"/>
      <c r="F340" s="37"/>
    </row>
    <row r="341" spans="1:6">
      <c r="A341" s="36"/>
      <c r="B341" s="36"/>
      <c r="C341" s="37"/>
      <c r="D341" s="37"/>
      <c r="E341" s="37"/>
      <c r="F341" s="37"/>
    </row>
    <row r="342" spans="1:6">
      <c r="A342" s="36"/>
      <c r="B342" s="36"/>
      <c r="C342" s="37"/>
      <c r="D342" s="37"/>
      <c r="E342" s="37"/>
      <c r="F342" s="37"/>
    </row>
    <row r="343" spans="1:6">
      <c r="A343" s="36"/>
      <c r="B343" s="36"/>
      <c r="C343" s="37"/>
      <c r="D343" s="37"/>
      <c r="E343" s="37"/>
      <c r="F343" s="37"/>
    </row>
    <row r="344" spans="1:6">
      <c r="A344" s="36"/>
      <c r="B344" s="36"/>
      <c r="C344" s="37"/>
      <c r="D344" s="37"/>
      <c r="E344" s="37"/>
      <c r="F344" s="37"/>
    </row>
    <row r="345" spans="1:6">
      <c r="A345" s="36"/>
      <c r="B345" s="36"/>
      <c r="C345" s="37"/>
      <c r="D345" s="37"/>
      <c r="E345" s="37"/>
      <c r="F345" s="37"/>
    </row>
    <row r="346" spans="1:6">
      <c r="A346" s="36"/>
      <c r="B346" s="36"/>
      <c r="C346" s="37"/>
      <c r="D346" s="37"/>
      <c r="E346" s="37"/>
      <c r="F346" s="37"/>
    </row>
    <row r="347" spans="1:6">
      <c r="A347" s="36"/>
      <c r="B347" s="36"/>
      <c r="C347" s="37"/>
      <c r="D347" s="37"/>
      <c r="E347" s="37"/>
      <c r="F347" s="37"/>
    </row>
    <row r="348" spans="1:6">
      <c r="A348" s="36"/>
      <c r="B348" s="36"/>
      <c r="C348" s="37"/>
      <c r="D348" s="37"/>
      <c r="E348" s="37"/>
      <c r="F348" s="37"/>
    </row>
    <row r="349" spans="1:6">
      <c r="A349" s="36"/>
      <c r="B349" s="36"/>
      <c r="C349" s="37"/>
      <c r="D349" s="37"/>
      <c r="E349" s="37"/>
      <c r="F349" s="37"/>
    </row>
    <row r="350" spans="1:6">
      <c r="A350" s="36"/>
      <c r="B350" s="36"/>
      <c r="C350" s="37"/>
      <c r="D350" s="37"/>
      <c r="E350" s="37"/>
      <c r="F350" s="37"/>
    </row>
    <row r="351" spans="1:6">
      <c r="A351" s="36"/>
      <c r="B351" s="36"/>
      <c r="C351" s="37"/>
      <c r="D351" s="37"/>
      <c r="E351" s="37"/>
      <c r="F351" s="37"/>
    </row>
    <row r="352" spans="1:6">
      <c r="A352" s="36"/>
      <c r="B352" s="36"/>
      <c r="C352" s="37"/>
      <c r="D352" s="37"/>
      <c r="E352" s="37"/>
      <c r="F352" s="37"/>
    </row>
    <row r="353" spans="1:6">
      <c r="A353" s="36"/>
      <c r="B353" s="36"/>
      <c r="C353" s="37"/>
      <c r="D353" s="37"/>
      <c r="E353" s="37"/>
      <c r="F353" s="37"/>
    </row>
    <row r="354" spans="1:6">
      <c r="A354" s="36"/>
      <c r="B354" s="36"/>
      <c r="C354" s="37"/>
      <c r="D354" s="37"/>
      <c r="E354" s="37"/>
      <c r="F354" s="37"/>
    </row>
    <row r="355" spans="1:6">
      <c r="A355" s="36"/>
      <c r="B355" s="36"/>
      <c r="C355" s="37"/>
      <c r="D355" s="37"/>
      <c r="E355" s="37"/>
      <c r="F355" s="37"/>
    </row>
    <row r="356" spans="1:6">
      <c r="A356" s="36"/>
      <c r="B356" s="36"/>
      <c r="C356" s="37"/>
      <c r="D356" s="37"/>
      <c r="E356" s="37"/>
      <c r="F356" s="37"/>
    </row>
    <row r="357" spans="1:6">
      <c r="A357" s="36"/>
      <c r="B357" s="36"/>
      <c r="C357" s="37"/>
      <c r="D357" s="37"/>
      <c r="E357" s="37"/>
      <c r="F357" s="37"/>
    </row>
    <row r="358" spans="1:6">
      <c r="A358" s="36"/>
      <c r="B358" s="36"/>
      <c r="C358" s="37"/>
      <c r="D358" s="37"/>
      <c r="E358" s="37"/>
      <c r="F358" s="37"/>
    </row>
    <row r="359" spans="1:6">
      <c r="A359" s="36"/>
      <c r="B359" s="36"/>
      <c r="C359" s="37"/>
      <c r="D359" s="37"/>
      <c r="E359" s="37"/>
      <c r="F359" s="37"/>
    </row>
    <row r="360" spans="1:6">
      <c r="A360" s="36"/>
      <c r="B360" s="36"/>
      <c r="C360" s="37"/>
      <c r="D360" s="37"/>
      <c r="E360" s="37"/>
      <c r="F360" s="37"/>
    </row>
    <row r="361" spans="1:6">
      <c r="A361" s="36"/>
      <c r="B361" s="36"/>
      <c r="C361" s="37"/>
      <c r="D361" s="37"/>
      <c r="E361" s="37"/>
      <c r="F361" s="37"/>
    </row>
    <row r="362" spans="1:6">
      <c r="A362" s="36"/>
      <c r="B362" s="36"/>
      <c r="C362" s="37"/>
      <c r="D362" s="37"/>
      <c r="E362" s="37"/>
      <c r="F362" s="37"/>
    </row>
    <row r="363" spans="1:6">
      <c r="A363" s="36"/>
      <c r="B363" s="36"/>
      <c r="C363" s="37"/>
      <c r="D363" s="37"/>
      <c r="E363" s="37"/>
      <c r="F363" s="37"/>
    </row>
    <row r="364" spans="1:6">
      <c r="A364" s="36"/>
      <c r="B364" s="36"/>
      <c r="C364" s="37"/>
      <c r="D364" s="37"/>
      <c r="E364" s="37"/>
      <c r="F364" s="37"/>
    </row>
    <row r="365" spans="1:6">
      <c r="A365" s="36"/>
      <c r="B365" s="36"/>
      <c r="C365" s="37"/>
      <c r="D365" s="37"/>
      <c r="E365" s="37"/>
      <c r="F365" s="37"/>
    </row>
    <row r="366" spans="1:6">
      <c r="A366" s="36"/>
      <c r="B366" s="36"/>
      <c r="C366" s="37"/>
      <c r="D366" s="37"/>
      <c r="E366" s="37"/>
      <c r="F366" s="37"/>
    </row>
    <row r="367" spans="1:6">
      <c r="A367" s="36"/>
      <c r="B367" s="36"/>
      <c r="C367" s="37"/>
      <c r="D367" s="37"/>
      <c r="E367" s="37"/>
      <c r="F367" s="37"/>
    </row>
    <row r="368" spans="1:6">
      <c r="A368" s="36"/>
      <c r="B368" s="36"/>
      <c r="C368" s="37"/>
      <c r="D368" s="37"/>
      <c r="E368" s="37"/>
      <c r="F368" s="37"/>
    </row>
    <row r="369" spans="1:6">
      <c r="A369" s="36"/>
      <c r="B369" s="36"/>
      <c r="C369" s="37"/>
      <c r="D369" s="37"/>
      <c r="E369" s="37"/>
      <c r="F369" s="37"/>
    </row>
    <row r="370" spans="1:6">
      <c r="A370" s="36"/>
      <c r="B370" s="36"/>
      <c r="C370" s="37"/>
      <c r="D370" s="37"/>
      <c r="E370" s="37"/>
      <c r="F370" s="37"/>
    </row>
    <row r="371" spans="1:6">
      <c r="A371" s="36"/>
      <c r="B371" s="36"/>
      <c r="C371" s="37"/>
      <c r="D371" s="37"/>
      <c r="E371" s="37"/>
      <c r="F371" s="37"/>
    </row>
    <row r="372" spans="1:6">
      <c r="A372" s="36"/>
      <c r="B372" s="36"/>
      <c r="C372" s="37"/>
      <c r="D372" s="37"/>
      <c r="E372" s="37"/>
      <c r="F372" s="37"/>
    </row>
    <row r="373" spans="1:6">
      <c r="A373" s="36"/>
      <c r="B373" s="36"/>
      <c r="C373" s="37"/>
      <c r="D373" s="37"/>
      <c r="E373" s="37"/>
      <c r="F373" s="37"/>
    </row>
    <row r="374" spans="1:6">
      <c r="A374" s="36"/>
      <c r="B374" s="36"/>
      <c r="C374" s="37"/>
      <c r="D374" s="37"/>
      <c r="E374" s="37"/>
      <c r="F374" s="37"/>
    </row>
    <row r="375" spans="1:6">
      <c r="A375" s="36"/>
      <c r="B375" s="36"/>
      <c r="C375" s="37"/>
      <c r="D375" s="37"/>
      <c r="E375" s="37"/>
      <c r="F375" s="37"/>
    </row>
    <row r="376" spans="1:6">
      <c r="A376" s="36"/>
      <c r="B376" s="36"/>
      <c r="C376" s="37"/>
      <c r="D376" s="37"/>
      <c r="E376" s="37"/>
      <c r="F376" s="37"/>
    </row>
    <row r="377" spans="1:6">
      <c r="A377" s="36"/>
      <c r="B377" s="36"/>
      <c r="C377" s="37"/>
      <c r="D377" s="37"/>
      <c r="E377" s="37"/>
      <c r="F377" s="37"/>
    </row>
    <row r="378" spans="1:6">
      <c r="A378" s="36"/>
      <c r="B378" s="36"/>
      <c r="C378" s="37"/>
      <c r="D378" s="37"/>
      <c r="E378" s="37"/>
      <c r="F378" s="37"/>
    </row>
    <row r="379" spans="1:6">
      <c r="A379" s="36"/>
      <c r="B379" s="36"/>
      <c r="C379" s="37"/>
      <c r="D379" s="37"/>
      <c r="E379" s="37"/>
      <c r="F379" s="37"/>
    </row>
    <row r="380" spans="1:6">
      <c r="A380" s="36"/>
      <c r="B380" s="36"/>
      <c r="C380" s="37"/>
      <c r="D380" s="37"/>
      <c r="E380" s="37"/>
      <c r="F380" s="37"/>
    </row>
    <row r="381" spans="1:6">
      <c r="A381" s="36"/>
      <c r="B381" s="36"/>
      <c r="C381" s="37"/>
      <c r="D381" s="37"/>
      <c r="E381" s="37"/>
      <c r="F381" s="37"/>
    </row>
    <row r="382" spans="1:6">
      <c r="A382" s="36"/>
      <c r="B382" s="36"/>
      <c r="C382" s="37"/>
      <c r="D382" s="37"/>
      <c r="E382" s="37"/>
      <c r="F382" s="37"/>
    </row>
    <row r="383" spans="1:6">
      <c r="A383" s="36"/>
      <c r="B383" s="36"/>
      <c r="C383" s="37"/>
      <c r="D383" s="37"/>
      <c r="E383" s="37"/>
      <c r="F383" s="37"/>
    </row>
    <row r="384" spans="1:6">
      <c r="A384" s="36"/>
      <c r="B384" s="36"/>
      <c r="C384" s="37"/>
      <c r="D384" s="37"/>
      <c r="E384" s="37"/>
      <c r="F384" s="37"/>
    </row>
    <row r="385" spans="1:6">
      <c r="A385" s="36"/>
      <c r="B385" s="36"/>
      <c r="C385" s="37"/>
      <c r="D385" s="37"/>
      <c r="E385" s="37"/>
      <c r="F385" s="37"/>
    </row>
    <row r="386" spans="1:6">
      <c r="A386" s="36"/>
      <c r="B386" s="36"/>
      <c r="C386" s="37"/>
      <c r="D386" s="37"/>
      <c r="E386" s="37"/>
      <c r="F386" s="37"/>
    </row>
    <row r="387" spans="1:6">
      <c r="A387" s="36"/>
      <c r="B387" s="36"/>
      <c r="C387" s="37"/>
      <c r="D387" s="37"/>
      <c r="E387" s="37"/>
      <c r="F387" s="37"/>
    </row>
    <row r="388" spans="1:6">
      <c r="A388" s="36"/>
      <c r="B388" s="36"/>
      <c r="C388" s="37"/>
      <c r="D388" s="37"/>
      <c r="E388" s="37"/>
      <c r="F388" s="37"/>
    </row>
    <row r="389" spans="1:6">
      <c r="A389" s="36"/>
      <c r="B389" s="36"/>
      <c r="C389" s="37"/>
      <c r="D389" s="37"/>
      <c r="E389" s="37"/>
      <c r="F389" s="37"/>
    </row>
    <row r="390" spans="1:6">
      <c r="A390" s="36"/>
      <c r="B390" s="36"/>
      <c r="C390" s="37"/>
      <c r="D390" s="37"/>
      <c r="E390" s="37"/>
      <c r="F390" s="37"/>
    </row>
    <row r="391" spans="1:6">
      <c r="A391" s="36"/>
      <c r="B391" s="36"/>
      <c r="C391" s="37"/>
      <c r="D391" s="37"/>
      <c r="E391" s="37"/>
      <c r="F391" s="37"/>
    </row>
    <row r="392" spans="1:6">
      <c r="A392" s="36"/>
      <c r="B392" s="36"/>
      <c r="C392" s="37"/>
      <c r="D392" s="37"/>
      <c r="E392" s="37"/>
      <c r="F392" s="37"/>
    </row>
    <row r="393" spans="1:6">
      <c r="A393" s="36"/>
      <c r="B393" s="36"/>
      <c r="C393" s="37"/>
      <c r="D393" s="37"/>
      <c r="E393" s="37"/>
      <c r="F393" s="37"/>
    </row>
    <row r="394" spans="1:6">
      <c r="A394" s="36"/>
      <c r="B394" s="36"/>
      <c r="C394" s="37"/>
      <c r="D394" s="37"/>
      <c r="E394" s="37"/>
      <c r="F394" s="37"/>
    </row>
    <row r="395" spans="1:6">
      <c r="A395" s="36"/>
      <c r="B395" s="36"/>
      <c r="C395" s="37"/>
      <c r="D395" s="37"/>
      <c r="E395" s="37"/>
      <c r="F395" s="37"/>
    </row>
    <row r="396" spans="1:6">
      <c r="A396" s="36"/>
      <c r="B396" s="36"/>
      <c r="C396" s="37"/>
      <c r="D396" s="37"/>
      <c r="E396" s="37"/>
      <c r="F396" s="37"/>
    </row>
    <row r="397" spans="1:6">
      <c r="A397" s="36"/>
      <c r="B397" s="36"/>
      <c r="C397" s="37"/>
      <c r="D397" s="37"/>
      <c r="E397" s="37"/>
      <c r="F397" s="37"/>
    </row>
    <row r="398" spans="1:6">
      <c r="A398" s="36"/>
      <c r="B398" s="36"/>
      <c r="C398" s="37"/>
      <c r="D398" s="37"/>
      <c r="E398" s="37"/>
      <c r="F398" s="37"/>
    </row>
    <row r="399" spans="1:6">
      <c r="A399" s="36"/>
      <c r="B399" s="36"/>
      <c r="C399" s="37"/>
      <c r="D399" s="37"/>
      <c r="E399" s="37"/>
      <c r="F399" s="37"/>
    </row>
    <row r="400" spans="1:6">
      <c r="A400" s="36"/>
      <c r="B400" s="36"/>
      <c r="C400" s="37"/>
      <c r="D400" s="37"/>
      <c r="E400" s="37"/>
      <c r="F400" s="37"/>
    </row>
    <row r="401" spans="1:6">
      <c r="A401" s="36"/>
      <c r="B401" s="36"/>
      <c r="C401" s="37"/>
      <c r="D401" s="37"/>
      <c r="E401" s="37"/>
      <c r="F401" s="37"/>
    </row>
    <row r="402" spans="1:6">
      <c r="A402" s="36"/>
      <c r="B402" s="36"/>
      <c r="C402" s="37"/>
      <c r="D402" s="37"/>
      <c r="E402" s="37"/>
      <c r="F402" s="37"/>
    </row>
    <row r="403" spans="1:6">
      <c r="A403" s="36"/>
      <c r="B403" s="36"/>
      <c r="C403" s="37"/>
      <c r="D403" s="37"/>
      <c r="E403" s="37"/>
      <c r="F403" s="37"/>
    </row>
    <row r="404" spans="1:6">
      <c r="A404" s="36"/>
      <c r="B404" s="36"/>
      <c r="C404" s="37"/>
      <c r="D404" s="37"/>
      <c r="E404" s="37"/>
      <c r="F404" s="37"/>
    </row>
    <row r="405" spans="1:6">
      <c r="A405" s="36"/>
      <c r="B405" s="36"/>
      <c r="C405" s="37"/>
      <c r="D405" s="37"/>
      <c r="E405" s="37"/>
      <c r="F405" s="37"/>
    </row>
    <row r="406" spans="1:6">
      <c r="A406" s="36"/>
      <c r="B406" s="36"/>
      <c r="C406" s="37"/>
      <c r="D406" s="37"/>
      <c r="E406" s="37"/>
      <c r="F406" s="37"/>
    </row>
    <row r="407" spans="1:6">
      <c r="A407" s="36"/>
      <c r="B407" s="36"/>
      <c r="C407" s="37"/>
      <c r="D407" s="37"/>
      <c r="E407" s="37"/>
      <c r="F407" s="37"/>
    </row>
    <row r="408" spans="1:6">
      <c r="A408" s="36"/>
      <c r="B408" s="36"/>
      <c r="C408" s="37"/>
      <c r="D408" s="37"/>
      <c r="E408" s="37"/>
      <c r="F408" s="37"/>
    </row>
    <row r="409" spans="1:6">
      <c r="A409" s="36"/>
      <c r="B409" s="36"/>
      <c r="C409" s="37"/>
      <c r="D409" s="37"/>
      <c r="E409" s="37"/>
      <c r="F409" s="37"/>
    </row>
    <row r="410" spans="1:6">
      <c r="A410" s="36"/>
      <c r="B410" s="36"/>
      <c r="C410" s="37"/>
      <c r="D410" s="37"/>
      <c r="E410" s="37"/>
      <c r="F410" s="37"/>
    </row>
    <row r="411" spans="1:6">
      <c r="A411" s="36"/>
      <c r="B411" s="36"/>
      <c r="C411" s="37"/>
      <c r="D411" s="37"/>
      <c r="E411" s="37"/>
      <c r="F411" s="37"/>
    </row>
    <row r="412" spans="1:6">
      <c r="A412" s="36"/>
      <c r="B412" s="36"/>
      <c r="C412" s="37"/>
      <c r="D412" s="37"/>
      <c r="E412" s="37"/>
      <c r="F412" s="37"/>
    </row>
    <row r="413" spans="1:6">
      <c r="A413" s="36"/>
      <c r="B413" s="36"/>
      <c r="C413" s="37"/>
      <c r="D413" s="37"/>
      <c r="E413" s="37"/>
      <c r="F413" s="37"/>
    </row>
    <row r="414" spans="1:6">
      <c r="A414" s="36"/>
      <c r="B414" s="36"/>
      <c r="C414" s="37"/>
      <c r="D414" s="37"/>
      <c r="E414" s="37"/>
      <c r="F414" s="37"/>
    </row>
    <row r="415" spans="1:6">
      <c r="A415" s="36"/>
      <c r="B415" s="36"/>
      <c r="C415" s="37"/>
      <c r="D415" s="37"/>
      <c r="E415" s="37"/>
      <c r="F415" s="37"/>
    </row>
    <row r="416" spans="1:6">
      <c r="A416" s="36"/>
      <c r="B416" s="36"/>
      <c r="C416" s="37"/>
      <c r="D416" s="37"/>
      <c r="E416" s="37"/>
      <c r="F416" s="37"/>
    </row>
    <row r="417" spans="1:6">
      <c r="A417" s="36"/>
      <c r="B417" s="36"/>
      <c r="C417" s="37"/>
      <c r="D417" s="37"/>
      <c r="E417" s="37"/>
      <c r="F417" s="37"/>
    </row>
    <row r="418" spans="1:6">
      <c r="A418" s="36"/>
      <c r="B418" s="36"/>
      <c r="C418" s="37"/>
      <c r="D418" s="37"/>
      <c r="E418" s="37"/>
      <c r="F418" s="37"/>
    </row>
    <row r="419" spans="1:6">
      <c r="A419" s="36"/>
      <c r="B419" s="36"/>
      <c r="C419" s="37"/>
      <c r="D419" s="37"/>
      <c r="E419" s="37"/>
      <c r="F419" s="37"/>
    </row>
    <row r="420" spans="1:6">
      <c r="A420" s="36"/>
      <c r="B420" s="36"/>
      <c r="C420" s="37"/>
      <c r="D420" s="37"/>
      <c r="E420" s="37"/>
      <c r="F420" s="37"/>
    </row>
    <row r="421" spans="1:6">
      <c r="A421" s="36"/>
      <c r="B421" s="36"/>
      <c r="C421" s="37"/>
      <c r="D421" s="37"/>
      <c r="E421" s="37"/>
      <c r="F421" s="37"/>
    </row>
    <row r="422" spans="1:6">
      <c r="A422" s="36"/>
      <c r="B422" s="36"/>
      <c r="C422" s="37"/>
      <c r="D422" s="37"/>
      <c r="E422" s="37"/>
      <c r="F422" s="37"/>
    </row>
    <row r="423" spans="1:6">
      <c r="A423" s="36"/>
      <c r="B423" s="36"/>
      <c r="C423" s="37"/>
      <c r="D423" s="37"/>
      <c r="E423" s="37"/>
      <c r="F423" s="37"/>
    </row>
    <row r="424" spans="1:6">
      <c r="A424" s="36"/>
      <c r="B424" s="36"/>
      <c r="C424" s="37"/>
      <c r="D424" s="37"/>
      <c r="E424" s="37"/>
      <c r="F424" s="37"/>
    </row>
    <row r="425" spans="1:6">
      <c r="A425" s="36"/>
      <c r="B425" s="36"/>
      <c r="C425" s="37"/>
      <c r="D425" s="37"/>
      <c r="E425" s="37"/>
      <c r="F425" s="37"/>
    </row>
    <row r="426" spans="1:6">
      <c r="A426" s="36"/>
      <c r="B426" s="36"/>
      <c r="C426" s="37"/>
      <c r="D426" s="37"/>
      <c r="E426" s="37"/>
      <c r="F426" s="37"/>
    </row>
    <row r="427" spans="1:6">
      <c r="A427" s="36"/>
      <c r="B427" s="36"/>
      <c r="C427" s="37"/>
      <c r="D427" s="37"/>
      <c r="E427" s="37"/>
      <c r="F427" s="37"/>
    </row>
    <row r="428" spans="1:6">
      <c r="A428" s="36"/>
      <c r="B428" s="36"/>
      <c r="C428" s="37"/>
      <c r="D428" s="37"/>
      <c r="E428" s="37"/>
      <c r="F428" s="37"/>
    </row>
    <row r="429" spans="1:6">
      <c r="A429" s="36"/>
      <c r="B429" s="36"/>
      <c r="C429" s="37"/>
      <c r="D429" s="37"/>
      <c r="E429" s="37"/>
      <c r="F429" s="37"/>
    </row>
    <row r="430" spans="1:6">
      <c r="A430" s="36"/>
      <c r="B430" s="36"/>
      <c r="C430" s="37"/>
      <c r="D430" s="37"/>
      <c r="E430" s="37"/>
      <c r="F430" s="37"/>
    </row>
    <row r="431" spans="1:6">
      <c r="A431" s="36"/>
      <c r="B431" s="36"/>
      <c r="C431" s="37"/>
      <c r="D431" s="37"/>
      <c r="E431" s="37"/>
      <c r="F431" s="37"/>
    </row>
    <row r="432" spans="1:6">
      <c r="A432" s="36"/>
      <c r="B432" s="36"/>
      <c r="C432" s="37"/>
      <c r="D432" s="37"/>
      <c r="E432" s="37"/>
      <c r="F432" s="37"/>
    </row>
    <row r="433" spans="1:6">
      <c r="A433" s="36"/>
      <c r="B433" s="36"/>
      <c r="C433" s="37"/>
      <c r="D433" s="37"/>
      <c r="E433" s="37"/>
      <c r="F433" s="37"/>
    </row>
    <row r="434" spans="1:6">
      <c r="A434" s="36"/>
      <c r="B434" s="36"/>
      <c r="C434" s="37"/>
      <c r="D434" s="37"/>
      <c r="E434" s="37"/>
      <c r="F434" s="37"/>
    </row>
    <row r="435" spans="1:6">
      <c r="A435" s="36"/>
      <c r="B435" s="36"/>
      <c r="C435" s="37"/>
      <c r="D435" s="37"/>
      <c r="E435" s="37"/>
      <c r="F435" s="37"/>
    </row>
    <row r="436" spans="1:6">
      <c r="A436" s="36"/>
      <c r="B436" s="36"/>
      <c r="C436" s="37"/>
      <c r="D436" s="37"/>
      <c r="E436" s="37"/>
      <c r="F436" s="37"/>
    </row>
    <row r="437" spans="1:6">
      <c r="A437" s="36"/>
      <c r="B437" s="36"/>
      <c r="C437" s="37"/>
      <c r="D437" s="37"/>
      <c r="E437" s="37"/>
      <c r="F437" s="37"/>
    </row>
    <row r="438" spans="1:6">
      <c r="A438" s="36"/>
      <c r="B438" s="36"/>
      <c r="C438" s="37"/>
      <c r="D438" s="37"/>
      <c r="E438" s="37"/>
      <c r="F438" s="37"/>
    </row>
    <row r="439" spans="1:6">
      <c r="A439" s="36"/>
      <c r="B439" s="36"/>
      <c r="C439" s="37"/>
      <c r="D439" s="37"/>
      <c r="E439" s="37"/>
      <c r="F439" s="37"/>
    </row>
    <row r="440" spans="1:6">
      <c r="A440" s="36"/>
      <c r="B440" s="36"/>
      <c r="C440" s="37"/>
      <c r="D440" s="37"/>
      <c r="E440" s="37"/>
      <c r="F440" s="37"/>
    </row>
    <row r="441" spans="1:6">
      <c r="A441" s="36"/>
      <c r="B441" s="36"/>
      <c r="C441" s="37"/>
      <c r="D441" s="37"/>
      <c r="E441" s="37"/>
      <c r="F441" s="37"/>
    </row>
    <row r="442" spans="1:6">
      <c r="A442" s="36"/>
      <c r="B442" s="36"/>
      <c r="C442" s="37"/>
      <c r="D442" s="37"/>
      <c r="E442" s="37"/>
      <c r="F442" s="37"/>
    </row>
    <row r="443" spans="1:6">
      <c r="A443" s="36"/>
      <c r="B443" s="36"/>
      <c r="C443" s="37"/>
      <c r="D443" s="37"/>
      <c r="E443" s="37"/>
      <c r="F443" s="37"/>
    </row>
    <row r="444" spans="1:6">
      <c r="A444" s="36"/>
      <c r="B444" s="36"/>
      <c r="C444" s="37"/>
      <c r="D444" s="37"/>
      <c r="E444" s="37"/>
      <c r="F444" s="37"/>
    </row>
    <row r="445" spans="1:6">
      <c r="A445" s="36"/>
      <c r="B445" s="36"/>
      <c r="C445" s="37"/>
      <c r="D445" s="37"/>
      <c r="E445" s="37"/>
      <c r="F445" s="37"/>
    </row>
    <row r="446" spans="1:6">
      <c r="A446" s="36"/>
      <c r="B446" s="36"/>
      <c r="C446" s="37"/>
      <c r="D446" s="37"/>
      <c r="E446" s="37"/>
      <c r="F446" s="37"/>
    </row>
    <row r="447" spans="1:6">
      <c r="A447" s="36"/>
      <c r="B447" s="36"/>
      <c r="C447" s="37"/>
      <c r="D447" s="37"/>
      <c r="E447" s="37"/>
      <c r="F447" s="37"/>
    </row>
    <row r="448" spans="1:6">
      <c r="A448" s="36"/>
      <c r="B448" s="36"/>
      <c r="C448" s="37"/>
      <c r="D448" s="37"/>
      <c r="E448" s="37"/>
      <c r="F448" s="37"/>
    </row>
    <row r="449" spans="1:6">
      <c r="A449" s="36"/>
      <c r="B449" s="36"/>
      <c r="C449" s="37"/>
      <c r="D449" s="37"/>
      <c r="E449" s="37"/>
      <c r="F449" s="37"/>
    </row>
    <row r="450" spans="1:6">
      <c r="A450" s="36"/>
      <c r="B450" s="36"/>
      <c r="C450" s="37"/>
      <c r="D450" s="37"/>
      <c r="E450" s="37"/>
      <c r="F450" s="37"/>
    </row>
    <row r="451" spans="1:6">
      <c r="A451" s="36"/>
      <c r="B451" s="36"/>
      <c r="C451" s="37"/>
      <c r="D451" s="37"/>
      <c r="E451" s="37"/>
      <c r="F451" s="37"/>
    </row>
    <row r="452" spans="1:6">
      <c r="A452" s="36"/>
      <c r="B452" s="36"/>
      <c r="C452" s="37"/>
      <c r="D452" s="37"/>
      <c r="E452" s="37"/>
      <c r="F452" s="37"/>
    </row>
    <row r="453" spans="1:6">
      <c r="A453" s="36"/>
      <c r="B453" s="36"/>
      <c r="C453" s="37"/>
      <c r="D453" s="37"/>
      <c r="E453" s="37"/>
      <c r="F453" s="37"/>
    </row>
    <row r="454" spans="1:6">
      <c r="A454" s="36"/>
      <c r="B454" s="36"/>
      <c r="C454" s="37"/>
      <c r="D454" s="37"/>
      <c r="E454" s="37"/>
      <c r="F454" s="37"/>
    </row>
    <row r="455" spans="1:6">
      <c r="A455" s="36"/>
      <c r="B455" s="36"/>
      <c r="C455" s="37"/>
      <c r="D455" s="37"/>
      <c r="E455" s="37"/>
      <c r="F455" s="37"/>
    </row>
    <row r="456" spans="1:6">
      <c r="A456" s="36"/>
      <c r="B456" s="36"/>
      <c r="C456" s="37"/>
      <c r="D456" s="37"/>
      <c r="E456" s="37"/>
      <c r="F456" s="37"/>
    </row>
    <row r="457" spans="1:6">
      <c r="A457" s="36"/>
      <c r="B457" s="36"/>
      <c r="C457" s="37"/>
      <c r="D457" s="37"/>
      <c r="E457" s="37"/>
      <c r="F457" s="37"/>
    </row>
    <row r="458" spans="1:6">
      <c r="A458" s="36"/>
      <c r="B458" s="36"/>
      <c r="C458" s="37"/>
      <c r="D458" s="37"/>
      <c r="E458" s="37"/>
      <c r="F458" s="37"/>
    </row>
    <row r="459" spans="1:6">
      <c r="A459" s="36"/>
      <c r="B459" s="36"/>
      <c r="C459" s="37"/>
      <c r="D459" s="37"/>
      <c r="E459" s="37"/>
      <c r="F459" s="37"/>
    </row>
    <row r="460" spans="1:6">
      <c r="A460" s="36"/>
      <c r="B460" s="36"/>
      <c r="C460" s="37"/>
      <c r="D460" s="37"/>
      <c r="E460" s="37"/>
      <c r="F460" s="37"/>
    </row>
    <row r="461" spans="1:6">
      <c r="A461" s="36"/>
      <c r="B461" s="36"/>
      <c r="C461" s="37"/>
      <c r="D461" s="37"/>
      <c r="E461" s="37"/>
      <c r="F461" s="37"/>
    </row>
    <row r="462" spans="1:6">
      <c r="A462" s="36"/>
      <c r="B462" s="36"/>
      <c r="C462" s="37"/>
      <c r="D462" s="37"/>
      <c r="E462" s="37"/>
      <c r="F462" s="37"/>
    </row>
    <row r="463" spans="1:6">
      <c r="A463" s="36"/>
      <c r="B463" s="36"/>
      <c r="C463" s="37"/>
      <c r="D463" s="37"/>
      <c r="E463" s="37"/>
      <c r="F463" s="37"/>
    </row>
    <row r="464" spans="1:6">
      <c r="A464" s="36"/>
      <c r="B464" s="36"/>
      <c r="C464" s="37"/>
      <c r="D464" s="37"/>
      <c r="E464" s="37"/>
      <c r="F464" s="37"/>
    </row>
    <row r="465" spans="1:6">
      <c r="A465" s="36"/>
      <c r="B465" s="36"/>
      <c r="C465" s="37"/>
      <c r="D465" s="37"/>
      <c r="E465" s="37"/>
      <c r="F465" s="37"/>
    </row>
    <row r="466" spans="1:6">
      <c r="A466" s="36"/>
      <c r="B466" s="36"/>
      <c r="C466" s="37"/>
      <c r="D466" s="37"/>
      <c r="E466" s="37"/>
      <c r="F466" s="37"/>
    </row>
    <row r="467" spans="1:6">
      <c r="A467" s="36"/>
      <c r="B467" s="36"/>
      <c r="C467" s="37"/>
      <c r="D467" s="37"/>
      <c r="E467" s="37"/>
      <c r="F467" s="37"/>
    </row>
    <row r="468" spans="1:6">
      <c r="A468" s="36"/>
      <c r="B468" s="36"/>
      <c r="C468" s="37"/>
      <c r="D468" s="37"/>
      <c r="E468" s="37"/>
      <c r="F468" s="37"/>
    </row>
    <row r="469" spans="1:6">
      <c r="A469" s="36"/>
      <c r="B469" s="36"/>
      <c r="C469" s="37"/>
      <c r="D469" s="37"/>
      <c r="E469" s="37"/>
      <c r="F469" s="37"/>
    </row>
    <row r="470" spans="1:6">
      <c r="A470" s="36"/>
      <c r="B470" s="36"/>
      <c r="C470" s="37"/>
      <c r="D470" s="37"/>
      <c r="E470" s="37"/>
      <c r="F470" s="37"/>
    </row>
    <row r="471" spans="1:6">
      <c r="A471" s="36"/>
      <c r="B471" s="36"/>
      <c r="C471" s="37"/>
      <c r="D471" s="37"/>
      <c r="E471" s="37"/>
      <c r="F471" s="37"/>
    </row>
    <row r="472" spans="1:6">
      <c r="A472" s="36"/>
      <c r="B472" s="36"/>
      <c r="C472" s="37"/>
      <c r="D472" s="37"/>
      <c r="E472" s="37"/>
      <c r="F472" s="37"/>
    </row>
    <row r="473" spans="1:6">
      <c r="A473" s="36"/>
      <c r="B473" s="36"/>
      <c r="C473" s="37"/>
      <c r="D473" s="37"/>
      <c r="E473" s="37"/>
      <c r="F473" s="37"/>
    </row>
    <row r="474" spans="1:6">
      <c r="A474" s="36"/>
      <c r="B474" s="36"/>
      <c r="C474" s="37"/>
      <c r="D474" s="37"/>
      <c r="E474" s="37"/>
      <c r="F474" s="37"/>
    </row>
    <row r="475" spans="1:6">
      <c r="A475" s="36"/>
      <c r="B475" s="36"/>
      <c r="C475" s="37"/>
      <c r="D475" s="37"/>
      <c r="E475" s="37"/>
      <c r="F475" s="37"/>
    </row>
    <row r="476" spans="1:6">
      <c r="A476" s="36"/>
      <c r="B476" s="36"/>
      <c r="C476" s="37"/>
      <c r="D476" s="37"/>
      <c r="E476" s="37"/>
      <c r="F476" s="37"/>
    </row>
    <row r="477" spans="1:6">
      <c r="A477" s="36"/>
      <c r="B477" s="36"/>
      <c r="C477" s="37"/>
      <c r="D477" s="37"/>
      <c r="E477" s="37"/>
      <c r="F477" s="37"/>
    </row>
    <row r="478" spans="1:6">
      <c r="A478" s="36"/>
      <c r="B478" s="36"/>
      <c r="C478" s="37"/>
      <c r="D478" s="37"/>
      <c r="E478" s="37"/>
      <c r="F478" s="37"/>
    </row>
    <row r="479" spans="1:6">
      <c r="A479" s="36"/>
      <c r="B479" s="36"/>
      <c r="C479" s="37"/>
      <c r="D479" s="37"/>
      <c r="E479" s="37"/>
      <c r="F479" s="37"/>
    </row>
    <row r="480" spans="1:6">
      <c r="A480" s="36"/>
      <c r="B480" s="36"/>
      <c r="C480" s="37"/>
      <c r="D480" s="37"/>
      <c r="E480" s="37"/>
      <c r="F480" s="37"/>
    </row>
    <row r="481" spans="1:6">
      <c r="A481" s="36"/>
      <c r="B481" s="36"/>
      <c r="C481" s="37"/>
      <c r="D481" s="37"/>
      <c r="E481" s="37"/>
      <c r="F481" s="37"/>
    </row>
    <row r="482" spans="1:6">
      <c r="A482" s="36"/>
      <c r="B482" s="36"/>
      <c r="C482" s="37"/>
      <c r="D482" s="37"/>
      <c r="E482" s="37"/>
      <c r="F482" s="37"/>
    </row>
    <row r="483" spans="1:6">
      <c r="A483" s="36"/>
      <c r="B483" s="36"/>
      <c r="C483" s="37"/>
      <c r="D483" s="37"/>
      <c r="E483" s="37"/>
      <c r="F483" s="37"/>
    </row>
    <row r="484" spans="1:6">
      <c r="A484" s="36"/>
      <c r="B484" s="36"/>
      <c r="C484" s="37"/>
      <c r="D484" s="37"/>
      <c r="E484" s="37"/>
      <c r="F484" s="37"/>
    </row>
    <row r="485" spans="1:6">
      <c r="A485" s="36"/>
      <c r="B485" s="36"/>
      <c r="C485" s="37"/>
      <c r="D485" s="37"/>
      <c r="E485" s="37"/>
      <c r="F485" s="37"/>
    </row>
    <row r="486" spans="1:6">
      <c r="A486" s="36"/>
      <c r="B486" s="36"/>
      <c r="C486" s="37"/>
      <c r="D486" s="37"/>
      <c r="E486" s="37"/>
      <c r="F486" s="37"/>
    </row>
    <row r="487" spans="1:6">
      <c r="A487" s="36"/>
      <c r="B487" s="36"/>
      <c r="C487" s="37"/>
      <c r="D487" s="37"/>
      <c r="E487" s="37"/>
      <c r="F487" s="37"/>
    </row>
    <row r="488" spans="1:6">
      <c r="A488" s="36"/>
      <c r="B488" s="36"/>
      <c r="C488" s="37"/>
      <c r="D488" s="37"/>
      <c r="E488" s="37"/>
      <c r="F488" s="37"/>
    </row>
    <row r="489" spans="1:6">
      <c r="A489" s="36"/>
      <c r="B489" s="36"/>
      <c r="C489" s="37"/>
      <c r="D489" s="37"/>
      <c r="E489" s="37"/>
      <c r="F489" s="37"/>
    </row>
    <row r="490" spans="1:6">
      <c r="A490" s="36"/>
      <c r="B490" s="36"/>
      <c r="C490" s="37"/>
      <c r="D490" s="37"/>
      <c r="E490" s="37"/>
      <c r="F490" s="37"/>
    </row>
    <row r="491" spans="1:6">
      <c r="A491" s="36"/>
      <c r="B491" s="36"/>
      <c r="C491" s="37"/>
      <c r="D491" s="37"/>
      <c r="E491" s="37"/>
      <c r="F491" s="37"/>
    </row>
    <row r="492" spans="1:6">
      <c r="A492" s="36"/>
      <c r="B492" s="36"/>
      <c r="C492" s="37"/>
      <c r="D492" s="37"/>
      <c r="E492" s="37"/>
      <c r="F492" s="37"/>
    </row>
    <row r="493" spans="1:6">
      <c r="A493" s="36"/>
      <c r="B493" s="36"/>
      <c r="C493" s="37"/>
      <c r="D493" s="37"/>
      <c r="E493" s="37"/>
      <c r="F493" s="37"/>
    </row>
    <row r="494" spans="1:6">
      <c r="A494" s="36"/>
      <c r="B494" s="36"/>
      <c r="C494" s="37"/>
      <c r="D494" s="37"/>
      <c r="E494" s="37"/>
      <c r="F494" s="37"/>
    </row>
    <row r="495" spans="1:6">
      <c r="A495" s="36"/>
      <c r="B495" s="36"/>
      <c r="C495" s="37"/>
      <c r="D495" s="37"/>
      <c r="E495" s="37"/>
      <c r="F495" s="37"/>
    </row>
    <row r="496" spans="1:6">
      <c r="A496" s="36"/>
      <c r="B496" s="36"/>
      <c r="C496" s="37"/>
      <c r="D496" s="37"/>
      <c r="E496" s="37"/>
      <c r="F496" s="37"/>
    </row>
    <row r="497" spans="1:6">
      <c r="A497" s="36"/>
      <c r="B497" s="36"/>
      <c r="C497" s="37"/>
      <c r="D497" s="37"/>
      <c r="E497" s="37"/>
      <c r="F497" s="37"/>
    </row>
    <row r="498" spans="1:6">
      <c r="A498" s="36"/>
      <c r="B498" s="36"/>
      <c r="C498" s="37"/>
      <c r="D498" s="37"/>
      <c r="E498" s="37"/>
      <c r="F498" s="37"/>
    </row>
    <row r="499" spans="1:6">
      <c r="A499" s="36"/>
      <c r="B499" s="36"/>
      <c r="C499" s="37"/>
      <c r="D499" s="37"/>
      <c r="E499" s="37"/>
      <c r="F499" s="37"/>
    </row>
    <row r="500" spans="1:6">
      <c r="A500" s="36"/>
      <c r="B500" s="36"/>
      <c r="C500" s="37"/>
      <c r="D500" s="37"/>
      <c r="E500" s="37"/>
      <c r="F500" s="37"/>
    </row>
    <row r="501" spans="1:6">
      <c r="A501" s="36"/>
      <c r="B501" s="36"/>
      <c r="C501" s="37"/>
      <c r="D501" s="37"/>
      <c r="E501" s="37"/>
      <c r="F501" s="37"/>
    </row>
    <row r="502" spans="1:6">
      <c r="A502" s="36"/>
      <c r="B502" s="36"/>
      <c r="C502" s="37"/>
      <c r="D502" s="37"/>
      <c r="E502" s="37"/>
      <c r="F502" s="37"/>
    </row>
    <row r="503" spans="1:6">
      <c r="A503" s="36"/>
      <c r="B503" s="36"/>
      <c r="C503" s="37"/>
      <c r="D503" s="37"/>
      <c r="E503" s="37"/>
      <c r="F503" s="37"/>
    </row>
    <row r="504" spans="1:6">
      <c r="A504" s="36"/>
      <c r="B504" s="36"/>
      <c r="C504" s="37"/>
      <c r="D504" s="37"/>
      <c r="E504" s="37"/>
      <c r="F504" s="37"/>
    </row>
    <row r="505" spans="1:6">
      <c r="A505" s="36"/>
      <c r="B505" s="36"/>
      <c r="C505" s="37"/>
      <c r="D505" s="37"/>
      <c r="E505" s="37"/>
      <c r="F505" s="37"/>
    </row>
    <row r="506" spans="1:6">
      <c r="A506" s="36"/>
      <c r="B506" s="36"/>
      <c r="C506" s="37"/>
      <c r="D506" s="37"/>
      <c r="E506" s="37"/>
      <c r="F506" s="37"/>
    </row>
    <row r="507" spans="1:6">
      <c r="A507" s="36"/>
      <c r="B507" s="36"/>
      <c r="C507" s="37"/>
      <c r="D507" s="37"/>
      <c r="E507" s="37"/>
      <c r="F507" s="37"/>
    </row>
    <row r="508" spans="1:6">
      <c r="A508" s="36"/>
      <c r="B508" s="36"/>
      <c r="C508" s="37"/>
      <c r="D508" s="37"/>
      <c r="E508" s="37"/>
      <c r="F508" s="37"/>
    </row>
    <row r="509" spans="1:6">
      <c r="A509" s="36"/>
      <c r="B509" s="36"/>
      <c r="C509" s="37"/>
      <c r="D509" s="37"/>
      <c r="E509" s="37"/>
      <c r="F509" s="37"/>
    </row>
    <row r="510" spans="1:6">
      <c r="A510" s="36"/>
      <c r="B510" s="36"/>
      <c r="C510" s="37"/>
      <c r="D510" s="37"/>
      <c r="E510" s="37"/>
      <c r="F510" s="37"/>
    </row>
    <row r="511" spans="1:6">
      <c r="A511" s="36"/>
      <c r="B511" s="36"/>
      <c r="C511" s="37"/>
      <c r="D511" s="37"/>
      <c r="E511" s="37"/>
      <c r="F511" s="37"/>
    </row>
    <row r="512" spans="1:6">
      <c r="A512" s="36"/>
      <c r="B512" s="36"/>
      <c r="C512" s="37"/>
      <c r="D512" s="37"/>
      <c r="E512" s="37"/>
      <c r="F512" s="37"/>
    </row>
    <row r="513" spans="1:6">
      <c r="A513" s="36"/>
      <c r="B513" s="36"/>
      <c r="C513" s="37"/>
      <c r="D513" s="37"/>
      <c r="E513" s="37"/>
      <c r="F513" s="37"/>
    </row>
    <row r="514" spans="1:6">
      <c r="A514" s="36"/>
      <c r="B514" s="36"/>
      <c r="C514" s="37"/>
      <c r="D514" s="37"/>
      <c r="E514" s="37"/>
      <c r="F514" s="37"/>
    </row>
    <row r="515" spans="1:6">
      <c r="A515" s="36"/>
      <c r="B515" s="36"/>
      <c r="C515" s="37"/>
      <c r="D515" s="37"/>
      <c r="E515" s="37"/>
      <c r="F515" s="37"/>
    </row>
    <row r="516" spans="1:6">
      <c r="A516" s="36"/>
      <c r="B516" s="36"/>
      <c r="C516" s="37"/>
      <c r="D516" s="37"/>
      <c r="E516" s="37"/>
      <c r="F516" s="37"/>
    </row>
    <row r="517" spans="1:6">
      <c r="A517" s="36"/>
      <c r="B517" s="36"/>
      <c r="C517" s="37"/>
      <c r="D517" s="37"/>
      <c r="E517" s="37"/>
      <c r="F517" s="37"/>
    </row>
    <row r="518" spans="1:6">
      <c r="A518" s="36"/>
      <c r="B518" s="36"/>
      <c r="C518" s="37"/>
      <c r="D518" s="37"/>
      <c r="E518" s="37"/>
      <c r="F518" s="37"/>
    </row>
    <row r="519" spans="1:6">
      <c r="A519" s="36"/>
      <c r="B519" s="36"/>
      <c r="C519" s="37"/>
      <c r="D519" s="37"/>
      <c r="E519" s="37"/>
      <c r="F519" s="37"/>
    </row>
    <row r="520" spans="1:6">
      <c r="A520" s="36"/>
      <c r="B520" s="36"/>
      <c r="C520" s="37"/>
      <c r="D520" s="37"/>
      <c r="E520" s="37"/>
      <c r="F520" s="37"/>
    </row>
    <row r="521" spans="1:6">
      <c r="A521" s="36"/>
      <c r="B521" s="36"/>
      <c r="C521" s="37"/>
      <c r="D521" s="37"/>
      <c r="E521" s="37"/>
      <c r="F521" s="37"/>
    </row>
    <row r="522" spans="1:6">
      <c r="A522" s="36"/>
      <c r="B522" s="36"/>
      <c r="C522" s="37"/>
      <c r="D522" s="37"/>
      <c r="E522" s="37"/>
      <c r="F522" s="37"/>
    </row>
    <row r="523" spans="1:6">
      <c r="A523" s="36"/>
      <c r="B523" s="36"/>
      <c r="C523" s="37"/>
      <c r="D523" s="37"/>
      <c r="E523" s="37"/>
      <c r="F523" s="37"/>
    </row>
    <row r="524" spans="1:6">
      <c r="A524" s="36"/>
      <c r="B524" s="36"/>
      <c r="C524" s="37"/>
      <c r="D524" s="37"/>
      <c r="E524" s="37"/>
      <c r="F524" s="37"/>
    </row>
    <row r="525" spans="1:6">
      <c r="A525" s="36"/>
      <c r="B525" s="36"/>
      <c r="C525" s="37"/>
      <c r="D525" s="37"/>
      <c r="E525" s="37"/>
      <c r="F525" s="37"/>
    </row>
    <row r="526" spans="1:6">
      <c r="A526" s="36"/>
      <c r="B526" s="36"/>
      <c r="C526" s="37"/>
      <c r="D526" s="37"/>
      <c r="E526" s="37"/>
      <c r="F526" s="37"/>
    </row>
    <row r="527" spans="1:6">
      <c r="A527" s="36"/>
      <c r="B527" s="36"/>
      <c r="C527" s="37"/>
      <c r="D527" s="37"/>
      <c r="E527" s="37"/>
      <c r="F527" s="37"/>
    </row>
    <row r="528" spans="1:6">
      <c r="A528" s="36"/>
      <c r="B528" s="36"/>
      <c r="C528" s="37"/>
      <c r="D528" s="37"/>
      <c r="E528" s="37"/>
      <c r="F528" s="37"/>
    </row>
    <row r="529" spans="1:6">
      <c r="A529" s="36"/>
      <c r="B529" s="36"/>
      <c r="C529" s="37"/>
      <c r="D529" s="37"/>
      <c r="E529" s="37"/>
      <c r="F529" s="37"/>
    </row>
    <row r="530" spans="1:6">
      <c r="A530" s="36"/>
      <c r="B530" s="36"/>
      <c r="C530" s="37"/>
      <c r="D530" s="37"/>
      <c r="E530" s="37"/>
      <c r="F530" s="37"/>
    </row>
    <row r="531" spans="1:6">
      <c r="A531" s="36"/>
      <c r="B531" s="36"/>
      <c r="C531" s="37"/>
      <c r="D531" s="37"/>
      <c r="E531" s="37"/>
      <c r="F531" s="37"/>
    </row>
    <row r="532" spans="1:6">
      <c r="A532" s="36"/>
      <c r="B532" s="36"/>
      <c r="C532" s="37"/>
      <c r="D532" s="37"/>
      <c r="E532" s="37"/>
      <c r="F532" s="37"/>
    </row>
    <row r="533" spans="1:6">
      <c r="A533" s="36"/>
      <c r="B533" s="36"/>
      <c r="C533" s="37"/>
      <c r="D533" s="37"/>
      <c r="E533" s="37"/>
      <c r="F533" s="37"/>
    </row>
    <row r="534" spans="1:6">
      <c r="A534" s="36"/>
      <c r="B534" s="36"/>
      <c r="C534" s="37"/>
      <c r="D534" s="37"/>
      <c r="E534" s="37"/>
      <c r="F534" s="37"/>
    </row>
    <row r="535" spans="1:6">
      <c r="A535" s="36"/>
      <c r="B535" s="36"/>
      <c r="C535" s="37"/>
      <c r="D535" s="37"/>
      <c r="E535" s="37"/>
      <c r="F535" s="37"/>
    </row>
    <row r="536" spans="1:6">
      <c r="A536" s="36"/>
      <c r="B536" s="36"/>
      <c r="C536" s="37"/>
      <c r="D536" s="37"/>
      <c r="E536" s="37"/>
      <c r="F536" s="37"/>
    </row>
    <row r="537" spans="1:6">
      <c r="A537" s="36"/>
      <c r="B537" s="36"/>
      <c r="C537" s="37"/>
      <c r="D537" s="37"/>
      <c r="E537" s="37"/>
      <c r="F537" s="37"/>
    </row>
    <row r="538" spans="1:6">
      <c r="A538" s="36"/>
      <c r="B538" s="36"/>
      <c r="C538" s="37"/>
      <c r="D538" s="37"/>
      <c r="E538" s="37"/>
      <c r="F538" s="37"/>
    </row>
    <row r="539" spans="1:6">
      <c r="A539" s="36"/>
      <c r="B539" s="36"/>
      <c r="C539" s="37"/>
      <c r="D539" s="37"/>
      <c r="E539" s="37"/>
      <c r="F539" s="37"/>
    </row>
    <row r="540" spans="1:6">
      <c r="A540" s="36"/>
      <c r="B540" s="36"/>
      <c r="C540" s="37"/>
      <c r="D540" s="37"/>
      <c r="E540" s="37"/>
      <c r="F540" s="37"/>
    </row>
    <row r="541" spans="1:6">
      <c r="A541" s="36"/>
      <c r="B541" s="36"/>
      <c r="C541" s="37"/>
      <c r="D541" s="37"/>
      <c r="E541" s="37"/>
      <c r="F541" s="37"/>
    </row>
    <row r="542" spans="1:6">
      <c r="A542" s="36"/>
      <c r="B542" s="36"/>
      <c r="C542" s="37"/>
      <c r="D542" s="37"/>
      <c r="E542" s="37"/>
      <c r="F542" s="37"/>
    </row>
    <row r="543" spans="1:6">
      <c r="A543" s="36"/>
      <c r="B543" s="36"/>
      <c r="C543" s="37"/>
      <c r="D543" s="37"/>
      <c r="E543" s="37"/>
      <c r="F543" s="37"/>
    </row>
    <row r="544" spans="1:6">
      <c r="A544" s="36"/>
      <c r="B544" s="36"/>
      <c r="C544" s="37"/>
      <c r="D544" s="37"/>
      <c r="E544" s="37"/>
      <c r="F544" s="37"/>
    </row>
    <row r="545" spans="1:6">
      <c r="A545" s="36"/>
      <c r="B545" s="36"/>
      <c r="C545" s="37"/>
      <c r="D545" s="37"/>
      <c r="E545" s="37"/>
      <c r="F545" s="37"/>
    </row>
    <row r="546" spans="1:6">
      <c r="A546" s="36"/>
      <c r="B546" s="36"/>
      <c r="C546" s="37"/>
      <c r="D546" s="37"/>
      <c r="E546" s="37"/>
      <c r="F546" s="37"/>
    </row>
    <row r="547" spans="1:6">
      <c r="A547" s="36"/>
      <c r="B547" s="36"/>
      <c r="C547" s="37"/>
      <c r="D547" s="37"/>
      <c r="E547" s="37"/>
      <c r="F547" s="37"/>
    </row>
    <row r="548" spans="1:6">
      <c r="A548" s="36"/>
      <c r="B548" s="36"/>
      <c r="C548" s="37"/>
      <c r="D548" s="37"/>
      <c r="E548" s="37"/>
      <c r="F548" s="37"/>
    </row>
    <row r="549" spans="1:6">
      <c r="A549" s="36"/>
      <c r="B549" s="36"/>
      <c r="C549" s="37"/>
      <c r="D549" s="37"/>
      <c r="E549" s="37"/>
      <c r="F549" s="37"/>
    </row>
    <row r="550" spans="1:6">
      <c r="A550" s="36"/>
      <c r="B550" s="36"/>
      <c r="C550" s="37"/>
      <c r="D550" s="37"/>
      <c r="E550" s="37"/>
      <c r="F550" s="37"/>
    </row>
    <row r="551" spans="1:6">
      <c r="A551" s="36"/>
      <c r="B551" s="36"/>
      <c r="C551" s="37"/>
      <c r="D551" s="37"/>
      <c r="E551" s="37"/>
      <c r="F551" s="37"/>
    </row>
    <row r="552" spans="1:6">
      <c r="A552" s="36"/>
      <c r="B552" s="36"/>
      <c r="C552" s="37"/>
      <c r="D552" s="37"/>
      <c r="E552" s="37"/>
      <c r="F552" s="37"/>
    </row>
    <row r="553" spans="1:6">
      <c r="A553" s="36"/>
      <c r="B553" s="36"/>
      <c r="C553" s="37"/>
      <c r="D553" s="37"/>
      <c r="E553" s="37"/>
      <c r="F553" s="37"/>
    </row>
    <row r="554" spans="1:6">
      <c r="A554" s="36"/>
      <c r="B554" s="36"/>
      <c r="C554" s="37"/>
      <c r="D554" s="37"/>
      <c r="E554" s="37"/>
      <c r="F554" s="37"/>
    </row>
    <row r="555" spans="1:6">
      <c r="A555" s="36"/>
      <c r="B555" s="36"/>
      <c r="C555" s="37"/>
      <c r="D555" s="37"/>
      <c r="E555" s="37"/>
      <c r="F555" s="37"/>
    </row>
    <row r="556" spans="1:6">
      <c r="A556" s="36"/>
      <c r="B556" s="36"/>
      <c r="C556" s="37"/>
      <c r="D556" s="37"/>
      <c r="E556" s="37"/>
      <c r="F556" s="37"/>
    </row>
    <row r="557" spans="1:6">
      <c r="A557" s="36"/>
      <c r="B557" s="36"/>
      <c r="C557" s="37"/>
      <c r="D557" s="37"/>
      <c r="E557" s="37"/>
      <c r="F557" s="37"/>
    </row>
    <row r="558" spans="1:6">
      <c r="A558" s="36"/>
      <c r="B558" s="36"/>
      <c r="C558" s="37"/>
      <c r="D558" s="37"/>
      <c r="E558" s="37"/>
      <c r="F558" s="37"/>
    </row>
    <row r="559" spans="1:6">
      <c r="A559" s="36"/>
      <c r="B559" s="36"/>
      <c r="C559" s="37"/>
      <c r="D559" s="37"/>
      <c r="E559" s="37"/>
      <c r="F559" s="37"/>
    </row>
    <row r="560" spans="1:6">
      <c r="A560" s="36"/>
      <c r="B560" s="36"/>
      <c r="C560" s="37"/>
      <c r="D560" s="37"/>
      <c r="E560" s="37"/>
      <c r="F560" s="37"/>
    </row>
    <row r="561" spans="1:6">
      <c r="A561" s="36"/>
      <c r="B561" s="36"/>
      <c r="C561" s="37"/>
      <c r="D561" s="37"/>
      <c r="E561" s="37"/>
      <c r="F561" s="37"/>
    </row>
    <row r="562" spans="1:6">
      <c r="A562" s="36"/>
      <c r="B562" s="36"/>
      <c r="C562" s="37"/>
      <c r="D562" s="37"/>
      <c r="E562" s="37"/>
      <c r="F562" s="37"/>
    </row>
    <row r="563" spans="1:6">
      <c r="A563" s="36"/>
      <c r="B563" s="36"/>
      <c r="C563" s="37"/>
      <c r="D563" s="37"/>
      <c r="E563" s="37"/>
      <c r="F563" s="37"/>
    </row>
    <row r="564" spans="1:6">
      <c r="A564" s="36"/>
      <c r="B564" s="36"/>
      <c r="C564" s="37"/>
      <c r="D564" s="37"/>
      <c r="E564" s="37"/>
      <c r="F564" s="37"/>
    </row>
    <row r="565" spans="1:6">
      <c r="A565" s="36"/>
      <c r="B565" s="36"/>
      <c r="C565" s="37"/>
      <c r="D565" s="37"/>
      <c r="E565" s="37"/>
      <c r="F565" s="37"/>
    </row>
    <row r="566" spans="1:6">
      <c r="A566" s="36"/>
      <c r="B566" s="36"/>
      <c r="C566" s="37"/>
      <c r="D566" s="37"/>
      <c r="E566" s="37"/>
      <c r="F566" s="37"/>
    </row>
    <row r="567" spans="1:6">
      <c r="A567" s="36"/>
      <c r="B567" s="36"/>
      <c r="C567" s="37"/>
      <c r="D567" s="37"/>
      <c r="E567" s="37"/>
      <c r="F567" s="37"/>
    </row>
    <row r="568" spans="1:6">
      <c r="A568" s="36"/>
      <c r="B568" s="36"/>
      <c r="C568" s="37"/>
      <c r="D568" s="37"/>
      <c r="E568" s="37"/>
      <c r="F568" s="37"/>
    </row>
    <row r="569" spans="1:6">
      <c r="A569" s="36"/>
      <c r="B569" s="36"/>
      <c r="C569" s="37"/>
      <c r="D569" s="37"/>
      <c r="E569" s="37"/>
      <c r="F569" s="37"/>
    </row>
    <row r="570" spans="1:6">
      <c r="A570" s="36"/>
      <c r="B570" s="36"/>
      <c r="C570" s="37"/>
      <c r="D570" s="37"/>
      <c r="E570" s="37"/>
      <c r="F570" s="37"/>
    </row>
    <row r="571" spans="1:6">
      <c r="A571" s="36"/>
      <c r="B571" s="36"/>
      <c r="C571" s="37"/>
      <c r="D571" s="37"/>
      <c r="E571" s="37"/>
      <c r="F571" s="37"/>
    </row>
    <row r="572" spans="1:6">
      <c r="A572" s="36"/>
      <c r="B572" s="36"/>
      <c r="C572" s="37"/>
      <c r="D572" s="37"/>
      <c r="E572" s="37"/>
      <c r="F572" s="37"/>
    </row>
    <row r="573" spans="1:6">
      <c r="A573" s="36"/>
      <c r="B573" s="36"/>
      <c r="C573" s="37"/>
      <c r="D573" s="37"/>
      <c r="E573" s="37"/>
      <c r="F573" s="37"/>
    </row>
    <row r="574" spans="1:6">
      <c r="A574" s="36"/>
      <c r="B574" s="36"/>
      <c r="C574" s="37"/>
      <c r="D574" s="37"/>
      <c r="E574" s="37"/>
      <c r="F574" s="37"/>
    </row>
    <row r="575" spans="1:6">
      <c r="A575" s="36"/>
      <c r="B575" s="36"/>
      <c r="C575" s="37"/>
      <c r="D575" s="37"/>
      <c r="E575" s="37"/>
      <c r="F575" s="37"/>
    </row>
    <row r="576" spans="1:6">
      <c r="A576" s="36"/>
      <c r="B576" s="36"/>
      <c r="C576" s="37"/>
      <c r="D576" s="37"/>
      <c r="E576" s="37"/>
      <c r="F576" s="37"/>
    </row>
    <row r="577" spans="1:6">
      <c r="A577" s="36"/>
      <c r="B577" s="36"/>
      <c r="C577" s="37"/>
      <c r="D577" s="37"/>
      <c r="E577" s="37"/>
      <c r="F577" s="37"/>
    </row>
    <row r="578" spans="1:6">
      <c r="A578" s="36"/>
      <c r="B578" s="36"/>
      <c r="C578" s="37"/>
      <c r="D578" s="37"/>
      <c r="E578" s="37"/>
      <c r="F578" s="37"/>
    </row>
    <row r="579" spans="1:6">
      <c r="A579" s="36"/>
      <c r="B579" s="36"/>
      <c r="C579" s="37"/>
      <c r="D579" s="37"/>
      <c r="E579" s="37"/>
      <c r="F579" s="37"/>
    </row>
    <row r="580" spans="1:6">
      <c r="A580" s="36"/>
      <c r="B580" s="36"/>
      <c r="C580" s="37"/>
      <c r="D580" s="37"/>
      <c r="E580" s="37"/>
      <c r="F580" s="37"/>
    </row>
    <row r="581" spans="1:6">
      <c r="A581" s="36"/>
      <c r="B581" s="36"/>
      <c r="C581" s="37"/>
      <c r="D581" s="37"/>
      <c r="E581" s="37"/>
      <c r="F581" s="37"/>
    </row>
    <row r="582" spans="1:6">
      <c r="A582" s="36"/>
      <c r="B582" s="36"/>
      <c r="C582" s="37"/>
      <c r="D582" s="37"/>
      <c r="E582" s="37"/>
      <c r="F582" s="37"/>
    </row>
    <row r="583" spans="1:6">
      <c r="A583" s="36"/>
      <c r="B583" s="36"/>
      <c r="C583" s="37"/>
      <c r="D583" s="37"/>
      <c r="E583" s="37"/>
      <c r="F583" s="37"/>
    </row>
    <row r="584" spans="1:6">
      <c r="A584" s="36"/>
      <c r="B584" s="36"/>
      <c r="C584" s="37"/>
      <c r="D584" s="37"/>
      <c r="E584" s="37"/>
      <c r="F584" s="37"/>
    </row>
    <row r="585" spans="1:6">
      <c r="A585" s="36"/>
      <c r="B585" s="36"/>
      <c r="C585" s="37"/>
      <c r="D585" s="37"/>
      <c r="E585" s="37"/>
      <c r="F585" s="37"/>
    </row>
    <row r="586" spans="1:6">
      <c r="A586" s="36"/>
      <c r="B586" s="36"/>
      <c r="C586" s="37"/>
      <c r="D586" s="37"/>
      <c r="E586" s="37"/>
      <c r="F586" s="37"/>
    </row>
    <row r="587" spans="1:6">
      <c r="A587" s="36"/>
      <c r="B587" s="36"/>
      <c r="C587" s="37"/>
      <c r="D587" s="37"/>
      <c r="E587" s="37"/>
      <c r="F587" s="37"/>
    </row>
    <row r="588" spans="1:6">
      <c r="A588" s="36"/>
      <c r="B588" s="36"/>
      <c r="C588" s="37"/>
      <c r="D588" s="37"/>
      <c r="E588" s="37"/>
      <c r="F588" s="37"/>
    </row>
    <row r="589" spans="1:6">
      <c r="A589" s="36"/>
      <c r="B589" s="36"/>
      <c r="C589" s="37"/>
      <c r="D589" s="37"/>
      <c r="E589" s="37"/>
      <c r="F589" s="37"/>
    </row>
    <row r="590" spans="1:6">
      <c r="A590" s="36"/>
      <c r="B590" s="36"/>
      <c r="C590" s="37"/>
      <c r="D590" s="37"/>
      <c r="E590" s="37"/>
      <c r="F590" s="37"/>
    </row>
    <row r="591" spans="1:6">
      <c r="A591" s="36"/>
      <c r="B591" s="36"/>
      <c r="C591" s="37"/>
      <c r="D591" s="37"/>
      <c r="E591" s="37"/>
      <c r="F591" s="37"/>
    </row>
    <row r="592" spans="1:6">
      <c r="A592" s="36"/>
      <c r="B592" s="36"/>
      <c r="C592" s="37"/>
      <c r="D592" s="37"/>
      <c r="E592" s="37"/>
      <c r="F592" s="37"/>
    </row>
    <row r="593" spans="1:6">
      <c r="A593" s="36"/>
      <c r="B593" s="36"/>
      <c r="C593" s="37"/>
      <c r="D593" s="37"/>
      <c r="E593" s="37"/>
      <c r="F593" s="37"/>
    </row>
    <row r="594" spans="1:6">
      <c r="A594" s="36"/>
      <c r="B594" s="36"/>
      <c r="C594" s="37"/>
      <c r="D594" s="37"/>
      <c r="E594" s="37"/>
      <c r="F594" s="37"/>
    </row>
    <row r="595" spans="1:6">
      <c r="A595" s="36"/>
      <c r="B595" s="36"/>
      <c r="C595" s="37"/>
      <c r="D595" s="37"/>
      <c r="E595" s="37"/>
      <c r="F595" s="37"/>
    </row>
    <row r="596" spans="1:6">
      <c r="A596" s="36"/>
      <c r="B596" s="36"/>
      <c r="C596" s="37"/>
      <c r="D596" s="37"/>
      <c r="E596" s="37"/>
      <c r="F596" s="37"/>
    </row>
    <row r="597" spans="1:6">
      <c r="A597" s="36"/>
      <c r="B597" s="36"/>
      <c r="C597" s="37"/>
      <c r="D597" s="37"/>
      <c r="E597" s="37"/>
      <c r="F597" s="37"/>
    </row>
    <row r="598" spans="1:6">
      <c r="A598" s="36"/>
      <c r="B598" s="36"/>
      <c r="C598" s="37"/>
      <c r="D598" s="37"/>
      <c r="E598" s="37"/>
      <c r="F598" s="37"/>
    </row>
    <row r="599" spans="1:6">
      <c r="A599" s="36"/>
      <c r="B599" s="36"/>
      <c r="C599" s="37"/>
      <c r="D599" s="37"/>
      <c r="E599" s="37"/>
      <c r="F599" s="37"/>
    </row>
    <row r="600" spans="1:6">
      <c r="A600" s="36"/>
      <c r="B600" s="36"/>
      <c r="C600" s="37"/>
      <c r="D600" s="37"/>
      <c r="E600" s="37"/>
      <c r="F600" s="37"/>
    </row>
    <row r="601" spans="1:6">
      <c r="A601" s="36"/>
      <c r="B601" s="36"/>
      <c r="C601" s="37"/>
      <c r="D601" s="37"/>
      <c r="E601" s="37"/>
      <c r="F601" s="37"/>
    </row>
    <row r="602" spans="1:6">
      <c r="A602" s="36"/>
      <c r="B602" s="36"/>
      <c r="C602" s="37"/>
      <c r="D602" s="37"/>
      <c r="E602" s="37"/>
      <c r="F602" s="37"/>
    </row>
    <row r="603" spans="1:6">
      <c r="A603" s="36"/>
      <c r="B603" s="36"/>
      <c r="C603" s="37"/>
      <c r="D603" s="37"/>
      <c r="E603" s="37"/>
      <c r="F603" s="37"/>
    </row>
    <row r="604" spans="1:6">
      <c r="A604" s="36"/>
      <c r="B604" s="36"/>
      <c r="C604" s="37"/>
      <c r="D604" s="37"/>
      <c r="E604" s="37"/>
      <c r="F604" s="37"/>
    </row>
    <row r="605" spans="1:6">
      <c r="A605" s="36"/>
      <c r="B605" s="36"/>
      <c r="C605" s="37"/>
      <c r="D605" s="37"/>
      <c r="E605" s="37"/>
      <c r="F605" s="37"/>
    </row>
    <row r="606" spans="1:6">
      <c r="A606" s="36"/>
      <c r="B606" s="36"/>
      <c r="C606" s="37"/>
      <c r="D606" s="37"/>
      <c r="E606" s="37"/>
      <c r="F606" s="37"/>
    </row>
    <row r="607" spans="1:6">
      <c r="A607" s="36"/>
      <c r="B607" s="36"/>
      <c r="C607" s="37"/>
      <c r="D607" s="37"/>
      <c r="E607" s="37"/>
      <c r="F607" s="37"/>
    </row>
    <row r="608" spans="1:6">
      <c r="A608" s="36"/>
      <c r="B608" s="36"/>
      <c r="C608" s="37"/>
      <c r="D608" s="37"/>
      <c r="E608" s="37"/>
      <c r="F608" s="37"/>
    </row>
    <row r="609" spans="1:6">
      <c r="A609" s="36"/>
      <c r="B609" s="36"/>
      <c r="C609" s="37"/>
      <c r="D609" s="37"/>
      <c r="E609" s="37"/>
      <c r="F609" s="37"/>
    </row>
    <row r="610" spans="1:6">
      <c r="A610" s="36"/>
      <c r="B610" s="36"/>
      <c r="C610" s="37"/>
      <c r="D610" s="37"/>
      <c r="E610" s="37"/>
      <c r="F610" s="37"/>
    </row>
    <row r="611" spans="1:6">
      <c r="A611" s="36"/>
      <c r="B611" s="36"/>
      <c r="C611" s="37"/>
      <c r="D611" s="37"/>
      <c r="E611" s="37"/>
      <c r="F611" s="37"/>
    </row>
    <row r="612" spans="1:6">
      <c r="A612" s="36"/>
      <c r="B612" s="36"/>
      <c r="C612" s="37"/>
      <c r="D612" s="37"/>
      <c r="E612" s="37"/>
      <c r="F612" s="37"/>
    </row>
    <row r="613" spans="1:6">
      <c r="A613" s="36"/>
      <c r="B613" s="36"/>
      <c r="C613" s="37"/>
      <c r="D613" s="37"/>
      <c r="E613" s="37"/>
      <c r="F613" s="37"/>
    </row>
    <row r="614" spans="1:6">
      <c r="A614" s="36"/>
      <c r="B614" s="36"/>
      <c r="C614" s="37"/>
      <c r="D614" s="37"/>
      <c r="E614" s="37"/>
      <c r="F614" s="37"/>
    </row>
    <row r="615" spans="1:6">
      <c r="A615" s="36"/>
      <c r="B615" s="36"/>
      <c r="C615" s="37"/>
      <c r="D615" s="37"/>
      <c r="E615" s="37"/>
      <c r="F615" s="37"/>
    </row>
    <row r="616" spans="1:6">
      <c r="A616" s="36"/>
      <c r="B616" s="36"/>
      <c r="C616" s="37"/>
      <c r="D616" s="37"/>
      <c r="E616" s="37"/>
      <c r="F616" s="37"/>
    </row>
    <row r="617" spans="1:6">
      <c r="A617" s="36"/>
      <c r="B617" s="36"/>
      <c r="C617" s="37"/>
      <c r="D617" s="37"/>
      <c r="E617" s="37"/>
      <c r="F617" s="37"/>
    </row>
    <row r="618" spans="1:6">
      <c r="A618" s="36"/>
      <c r="B618" s="36"/>
      <c r="C618" s="37"/>
      <c r="D618" s="37"/>
      <c r="E618" s="37"/>
      <c r="F618" s="37"/>
    </row>
    <row r="619" spans="1:6">
      <c r="A619" s="36"/>
      <c r="B619" s="36"/>
      <c r="C619" s="37"/>
      <c r="D619" s="37"/>
      <c r="E619" s="37"/>
      <c r="F619" s="37"/>
    </row>
    <row r="620" spans="1:6">
      <c r="A620" s="36"/>
      <c r="B620" s="36"/>
      <c r="C620" s="37"/>
      <c r="D620" s="37"/>
      <c r="E620" s="37"/>
      <c r="F620" s="37"/>
    </row>
    <row r="621" spans="1:6">
      <c r="A621" s="36"/>
      <c r="B621" s="36"/>
      <c r="C621" s="37"/>
      <c r="D621" s="37"/>
      <c r="E621" s="37"/>
      <c r="F621" s="37"/>
    </row>
    <row r="622" spans="1:6">
      <c r="A622" s="36"/>
      <c r="B622" s="36"/>
      <c r="C622" s="37"/>
      <c r="D622" s="37"/>
      <c r="E622" s="37"/>
      <c r="F622" s="37"/>
    </row>
    <row r="623" spans="1:6">
      <c r="A623" s="36"/>
      <c r="B623" s="36"/>
      <c r="C623" s="37"/>
      <c r="D623" s="37"/>
      <c r="E623" s="37"/>
      <c r="F623" s="37"/>
    </row>
    <row r="624" spans="1:6">
      <c r="A624" s="36"/>
      <c r="B624" s="36"/>
      <c r="C624" s="37"/>
      <c r="D624" s="37"/>
      <c r="E624" s="37"/>
      <c r="F624" s="37"/>
    </row>
    <row r="625" spans="1:6">
      <c r="A625" s="36"/>
      <c r="B625" s="36"/>
      <c r="C625" s="37"/>
      <c r="D625" s="37"/>
      <c r="E625" s="37"/>
      <c r="F625" s="37"/>
    </row>
    <row r="626" spans="1:6">
      <c r="A626" s="36"/>
      <c r="B626" s="36"/>
      <c r="C626" s="37"/>
      <c r="D626" s="37"/>
      <c r="E626" s="37"/>
      <c r="F626" s="37"/>
    </row>
    <row r="627" spans="1:6">
      <c r="A627" s="36"/>
      <c r="B627" s="36"/>
      <c r="C627" s="37"/>
      <c r="D627" s="37"/>
      <c r="E627" s="37"/>
      <c r="F627" s="37"/>
    </row>
    <row r="628" spans="1:6">
      <c r="A628" s="36"/>
      <c r="B628" s="36"/>
      <c r="C628" s="37"/>
      <c r="D628" s="37"/>
      <c r="E628" s="37"/>
      <c r="F628" s="37"/>
    </row>
    <row r="629" spans="1:6">
      <c r="A629" s="36"/>
      <c r="B629" s="36"/>
      <c r="C629" s="37"/>
      <c r="D629" s="37"/>
      <c r="E629" s="37"/>
      <c r="F629" s="37"/>
    </row>
    <row r="630" spans="1:6">
      <c r="A630" s="36"/>
      <c r="B630" s="36"/>
      <c r="C630" s="37"/>
      <c r="D630" s="37"/>
      <c r="E630" s="37"/>
      <c r="F630" s="37"/>
    </row>
    <row r="631" spans="1:6">
      <c r="A631" s="36"/>
      <c r="B631" s="36"/>
      <c r="C631" s="37"/>
      <c r="D631" s="37"/>
      <c r="E631" s="37"/>
      <c r="F631" s="37"/>
    </row>
    <row r="632" spans="1:6">
      <c r="A632" s="36"/>
      <c r="B632" s="36"/>
      <c r="C632" s="37"/>
      <c r="D632" s="37"/>
      <c r="E632" s="37"/>
      <c r="F632" s="37"/>
    </row>
    <row r="633" spans="1:6">
      <c r="A633" s="36"/>
      <c r="B633" s="36"/>
      <c r="C633" s="37"/>
      <c r="D633" s="37"/>
      <c r="E633" s="37"/>
      <c r="F633" s="37"/>
    </row>
    <row r="634" spans="1:6">
      <c r="A634" s="36"/>
      <c r="B634" s="36"/>
      <c r="C634" s="37"/>
      <c r="D634" s="37"/>
      <c r="E634" s="37"/>
      <c r="F634" s="37"/>
    </row>
    <row r="635" spans="1:6">
      <c r="A635" s="36"/>
      <c r="B635" s="36"/>
      <c r="C635" s="37"/>
      <c r="D635" s="37"/>
      <c r="E635" s="37"/>
      <c r="F635" s="37"/>
    </row>
    <row r="636" spans="1:6">
      <c r="A636" s="36"/>
      <c r="B636" s="36"/>
      <c r="C636" s="37"/>
      <c r="D636" s="37"/>
      <c r="E636" s="37"/>
      <c r="F636" s="37"/>
    </row>
    <row r="637" spans="1:6">
      <c r="A637" s="36"/>
      <c r="B637" s="36"/>
      <c r="C637" s="37"/>
      <c r="D637" s="37"/>
      <c r="E637" s="37"/>
      <c r="F637" s="37"/>
    </row>
    <row r="638" spans="1:6">
      <c r="A638" s="36"/>
      <c r="B638" s="36"/>
      <c r="C638" s="37"/>
      <c r="D638" s="37"/>
      <c r="E638" s="37"/>
      <c r="F638" s="37"/>
    </row>
    <row r="639" spans="1:6">
      <c r="A639" s="36"/>
      <c r="B639" s="36"/>
      <c r="C639" s="37"/>
      <c r="D639" s="37"/>
      <c r="E639" s="37"/>
      <c r="F639" s="37"/>
    </row>
    <row r="640" spans="1:6">
      <c r="A640" s="36"/>
      <c r="B640" s="36"/>
      <c r="C640" s="37"/>
      <c r="D640" s="37"/>
      <c r="E640" s="37"/>
      <c r="F640" s="37"/>
    </row>
    <row r="641" spans="1:6">
      <c r="A641" s="36"/>
      <c r="B641" s="36"/>
      <c r="C641" s="37"/>
      <c r="D641" s="37"/>
      <c r="E641" s="37"/>
      <c r="F641" s="37"/>
    </row>
    <row r="642" spans="1:6">
      <c r="A642" s="36"/>
      <c r="B642" s="36"/>
      <c r="C642" s="37"/>
      <c r="D642" s="37"/>
      <c r="E642" s="37"/>
      <c r="F642" s="37"/>
    </row>
    <row r="643" spans="1:6">
      <c r="A643" s="36"/>
      <c r="B643" s="36"/>
      <c r="C643" s="37"/>
      <c r="D643" s="37"/>
      <c r="E643" s="37"/>
      <c r="F643" s="37"/>
    </row>
    <row r="644" spans="1:6">
      <c r="A644" s="36"/>
      <c r="B644" s="36"/>
      <c r="C644" s="37"/>
      <c r="D644" s="37"/>
      <c r="E644" s="37"/>
      <c r="F644" s="37"/>
    </row>
    <row r="645" spans="1:6">
      <c r="A645" s="36"/>
      <c r="B645" s="36"/>
      <c r="C645" s="37"/>
      <c r="D645" s="37"/>
      <c r="E645" s="37"/>
      <c r="F645" s="37"/>
    </row>
    <row r="646" spans="1:6">
      <c r="A646" s="36"/>
      <c r="B646" s="36"/>
      <c r="C646" s="37"/>
      <c r="D646" s="37"/>
      <c r="E646" s="37"/>
      <c r="F646" s="37"/>
    </row>
    <row r="647" spans="1:6">
      <c r="A647" s="36"/>
      <c r="B647" s="36"/>
      <c r="C647" s="37"/>
      <c r="D647" s="37"/>
      <c r="E647" s="37"/>
      <c r="F647" s="37"/>
    </row>
    <row r="648" spans="1:6">
      <c r="A648" s="36"/>
      <c r="B648" s="36"/>
      <c r="C648" s="37"/>
      <c r="D648" s="37"/>
      <c r="E648" s="37"/>
      <c r="F648" s="37"/>
    </row>
    <row r="649" spans="1:6">
      <c r="A649" s="36"/>
      <c r="B649" s="36"/>
      <c r="C649" s="37"/>
      <c r="D649" s="37"/>
      <c r="E649" s="37"/>
      <c r="F649" s="37"/>
    </row>
    <row r="650" spans="1:6">
      <c r="A650" s="36"/>
      <c r="B650" s="36"/>
      <c r="C650" s="37"/>
      <c r="D650" s="37"/>
      <c r="E650" s="37"/>
      <c r="F650" s="37"/>
    </row>
    <row r="651" spans="1:6">
      <c r="A651" s="36"/>
      <c r="B651" s="36"/>
      <c r="C651" s="37"/>
      <c r="D651" s="37"/>
      <c r="E651" s="37"/>
      <c r="F651" s="37"/>
    </row>
    <row r="652" spans="1:6">
      <c r="A652" s="36"/>
      <c r="B652" s="36"/>
      <c r="C652" s="37"/>
      <c r="D652" s="37"/>
      <c r="E652" s="37"/>
      <c r="F652" s="37"/>
    </row>
    <row r="653" spans="1:6">
      <c r="A653" s="36"/>
      <c r="B653" s="36"/>
      <c r="C653" s="37"/>
      <c r="D653" s="37"/>
      <c r="E653" s="37"/>
      <c r="F653" s="37"/>
    </row>
    <row r="654" spans="1:6">
      <c r="A654" s="36"/>
      <c r="B654" s="36"/>
      <c r="C654" s="37"/>
      <c r="D654" s="37"/>
      <c r="E654" s="37"/>
      <c r="F654" s="37"/>
    </row>
    <row r="655" spans="1:6">
      <c r="A655" s="36"/>
      <c r="B655" s="36"/>
      <c r="C655" s="37"/>
      <c r="D655" s="37"/>
      <c r="E655" s="37"/>
      <c r="F655" s="37"/>
    </row>
    <row r="656" spans="1:6">
      <c r="A656" s="36"/>
      <c r="B656" s="36"/>
      <c r="C656" s="37"/>
      <c r="D656" s="37"/>
      <c r="E656" s="37"/>
      <c r="F656" s="37"/>
    </row>
    <row r="657" spans="1:6">
      <c r="A657" s="36"/>
      <c r="B657" s="36"/>
      <c r="C657" s="37"/>
      <c r="D657" s="37"/>
      <c r="E657" s="37"/>
      <c r="F657" s="37"/>
    </row>
    <row r="658" spans="1:6">
      <c r="A658" s="36"/>
      <c r="B658" s="36"/>
      <c r="C658" s="37"/>
      <c r="D658" s="37"/>
      <c r="E658" s="37"/>
      <c r="F658" s="37"/>
    </row>
    <row r="659" spans="1:6">
      <c r="A659" s="36"/>
      <c r="B659" s="36"/>
      <c r="C659" s="37"/>
      <c r="D659" s="37"/>
      <c r="E659" s="37"/>
      <c r="F659" s="37"/>
    </row>
    <row r="660" spans="1:6">
      <c r="A660" s="36"/>
      <c r="B660" s="36"/>
      <c r="C660" s="37"/>
      <c r="D660" s="37"/>
      <c r="E660" s="37"/>
      <c r="F660" s="37"/>
    </row>
    <row r="661" spans="1:6">
      <c r="A661" s="36"/>
      <c r="B661" s="36"/>
      <c r="C661" s="37"/>
      <c r="D661" s="37"/>
      <c r="E661" s="37"/>
      <c r="F661" s="37"/>
    </row>
    <row r="662" spans="1:6">
      <c r="A662" s="36"/>
      <c r="B662" s="36"/>
      <c r="C662" s="37"/>
      <c r="D662" s="37"/>
      <c r="E662" s="37"/>
      <c r="F662" s="37"/>
    </row>
    <row r="663" spans="1:6">
      <c r="A663" s="36"/>
      <c r="B663" s="36"/>
      <c r="C663" s="37"/>
      <c r="D663" s="37"/>
      <c r="E663" s="37"/>
      <c r="F663" s="37"/>
    </row>
    <row r="664" spans="1:6">
      <c r="A664" s="36"/>
      <c r="B664" s="36"/>
      <c r="C664" s="37"/>
      <c r="D664" s="37"/>
      <c r="E664" s="37"/>
      <c r="F664" s="37"/>
    </row>
    <row r="665" spans="1:6">
      <c r="A665" s="36"/>
      <c r="B665" s="36"/>
      <c r="C665" s="37"/>
      <c r="D665" s="37"/>
      <c r="E665" s="37"/>
      <c r="F665" s="37"/>
    </row>
    <row r="666" spans="1:6">
      <c r="A666" s="36"/>
      <c r="B666" s="36"/>
      <c r="C666" s="37"/>
      <c r="D666" s="37"/>
      <c r="E666" s="37"/>
      <c r="F666" s="37"/>
    </row>
    <row r="667" spans="1:6">
      <c r="A667" s="36"/>
      <c r="B667" s="36"/>
      <c r="C667" s="37"/>
      <c r="D667" s="37"/>
      <c r="E667" s="37"/>
      <c r="F667" s="37"/>
    </row>
    <row r="668" spans="1:6">
      <c r="A668" s="36"/>
      <c r="B668" s="36"/>
      <c r="C668" s="37"/>
      <c r="D668" s="37"/>
      <c r="E668" s="37"/>
      <c r="F668" s="37"/>
    </row>
    <row r="669" spans="1:6">
      <c r="A669" s="36"/>
      <c r="B669" s="36"/>
      <c r="C669" s="37"/>
      <c r="D669" s="37"/>
      <c r="E669" s="37"/>
      <c r="F669" s="37"/>
    </row>
    <row r="670" spans="1:6">
      <c r="A670" s="36"/>
      <c r="B670" s="36"/>
      <c r="C670" s="37"/>
      <c r="D670" s="37"/>
      <c r="E670" s="37"/>
      <c r="F670" s="37"/>
    </row>
    <row r="671" spans="1:6">
      <c r="A671" s="36"/>
      <c r="B671" s="36"/>
      <c r="C671" s="37"/>
      <c r="D671" s="37"/>
      <c r="E671" s="37"/>
      <c r="F671" s="37"/>
    </row>
    <row r="672" spans="1:6">
      <c r="A672" s="36"/>
      <c r="B672" s="36"/>
      <c r="C672" s="37"/>
      <c r="D672" s="37"/>
      <c r="E672" s="37"/>
      <c r="F672" s="37"/>
    </row>
    <row r="673" spans="1:6">
      <c r="A673" s="36"/>
      <c r="B673" s="36"/>
      <c r="C673" s="37"/>
      <c r="D673" s="37"/>
      <c r="E673" s="37"/>
      <c r="F673" s="37"/>
    </row>
    <row r="674" spans="1:6">
      <c r="A674" s="36"/>
      <c r="B674" s="36"/>
      <c r="C674" s="37"/>
      <c r="D674" s="37"/>
      <c r="E674" s="37"/>
      <c r="F674" s="37"/>
    </row>
    <row r="675" spans="1:6">
      <c r="A675" s="36"/>
      <c r="B675" s="36"/>
      <c r="C675" s="37"/>
      <c r="D675" s="37"/>
      <c r="E675" s="37"/>
      <c r="F675" s="37"/>
    </row>
    <row r="676" spans="1:6">
      <c r="A676" s="36"/>
      <c r="B676" s="36"/>
      <c r="C676" s="37"/>
      <c r="D676" s="37"/>
      <c r="E676" s="37"/>
      <c r="F676" s="37"/>
    </row>
    <row r="677" spans="1:6">
      <c r="A677" s="36"/>
      <c r="B677" s="36"/>
      <c r="C677" s="37"/>
      <c r="D677" s="37"/>
      <c r="E677" s="37"/>
      <c r="F677" s="37"/>
    </row>
    <row r="678" spans="1:6">
      <c r="A678" s="36"/>
      <c r="B678" s="36"/>
      <c r="C678" s="37"/>
      <c r="D678" s="37"/>
      <c r="E678" s="37"/>
      <c r="F678" s="37"/>
    </row>
    <row r="679" spans="1:6">
      <c r="A679" s="36"/>
      <c r="B679" s="36"/>
      <c r="C679" s="37"/>
      <c r="D679" s="37"/>
      <c r="E679" s="37"/>
      <c r="F679" s="37"/>
    </row>
    <row r="680" spans="1:6">
      <c r="A680" s="36"/>
      <c r="B680" s="36"/>
      <c r="C680" s="37"/>
      <c r="D680" s="37"/>
      <c r="E680" s="37"/>
      <c r="F680" s="37"/>
    </row>
    <row r="681" spans="1:6">
      <c r="A681" s="36"/>
      <c r="B681" s="36"/>
      <c r="C681" s="37"/>
      <c r="D681" s="37"/>
      <c r="E681" s="37"/>
      <c r="F681" s="37"/>
    </row>
    <row r="682" spans="1:6">
      <c r="A682" s="36"/>
      <c r="B682" s="36"/>
      <c r="C682" s="37"/>
      <c r="D682" s="37"/>
      <c r="E682" s="37"/>
      <c r="F682" s="37"/>
    </row>
    <row r="683" spans="1:6">
      <c r="A683" s="36"/>
      <c r="B683" s="36"/>
      <c r="C683" s="37"/>
      <c r="D683" s="37"/>
      <c r="E683" s="37"/>
      <c r="F683" s="37"/>
    </row>
    <row r="684" spans="1:6">
      <c r="A684" s="36"/>
      <c r="B684" s="36"/>
      <c r="C684" s="37"/>
      <c r="D684" s="37"/>
      <c r="E684" s="37"/>
      <c r="F684" s="37"/>
    </row>
    <row r="685" spans="1:6">
      <c r="A685" s="36"/>
      <c r="B685" s="36"/>
      <c r="C685" s="37"/>
      <c r="D685" s="37"/>
      <c r="E685" s="37"/>
      <c r="F685" s="37"/>
    </row>
    <row r="686" spans="1:6">
      <c r="A686" s="36"/>
      <c r="B686" s="36"/>
      <c r="C686" s="37"/>
      <c r="D686" s="37"/>
      <c r="E686" s="37"/>
      <c r="F686" s="37"/>
    </row>
    <row r="687" spans="1:6">
      <c r="A687" s="36"/>
      <c r="B687" s="36"/>
      <c r="C687" s="37"/>
      <c r="D687" s="37"/>
      <c r="E687" s="37"/>
      <c r="F687" s="37"/>
    </row>
    <row r="688" spans="1:6">
      <c r="A688" s="36"/>
      <c r="B688" s="36"/>
      <c r="C688" s="37"/>
      <c r="D688" s="37"/>
      <c r="E688" s="37"/>
      <c r="F688" s="37"/>
    </row>
    <row r="689" spans="1:6">
      <c r="A689" s="36"/>
      <c r="B689" s="36"/>
      <c r="C689" s="37"/>
      <c r="D689" s="37"/>
      <c r="E689" s="37"/>
      <c r="F689" s="37"/>
    </row>
    <row r="690" spans="1:6">
      <c r="A690" s="36"/>
      <c r="B690" s="36"/>
      <c r="C690" s="37"/>
      <c r="D690" s="37"/>
      <c r="E690" s="37"/>
      <c r="F690" s="37"/>
    </row>
    <row r="691" spans="1:6">
      <c r="A691" s="36"/>
      <c r="B691" s="36"/>
      <c r="C691" s="37"/>
      <c r="D691" s="37"/>
      <c r="E691" s="37"/>
      <c r="F691" s="37"/>
    </row>
    <row r="692" spans="1:6">
      <c r="A692" s="36"/>
      <c r="B692" s="36"/>
      <c r="C692" s="37"/>
      <c r="D692" s="37"/>
      <c r="E692" s="37"/>
      <c r="F692" s="37"/>
    </row>
    <row r="693" spans="1:6">
      <c r="A693" s="36"/>
      <c r="B693" s="36"/>
      <c r="C693" s="37"/>
      <c r="D693" s="37"/>
      <c r="E693" s="37"/>
      <c r="F693" s="37"/>
    </row>
    <row r="694" spans="1:6">
      <c r="A694" s="36"/>
      <c r="B694" s="36"/>
      <c r="C694" s="37"/>
      <c r="D694" s="37"/>
      <c r="E694" s="37"/>
      <c r="F694" s="37"/>
    </row>
    <row r="695" spans="1:6">
      <c r="A695" s="36"/>
      <c r="B695" s="36"/>
      <c r="C695" s="37"/>
      <c r="D695" s="37"/>
      <c r="E695" s="37"/>
      <c r="F695" s="37"/>
    </row>
    <row r="696" spans="1:6">
      <c r="A696" s="36"/>
      <c r="B696" s="36"/>
      <c r="C696" s="37"/>
      <c r="D696" s="37"/>
      <c r="E696" s="37"/>
      <c r="F696" s="37"/>
    </row>
    <row r="697" spans="1:6">
      <c r="A697" s="36"/>
      <c r="B697" s="36"/>
      <c r="C697" s="37"/>
      <c r="D697" s="37"/>
      <c r="E697" s="37"/>
      <c r="F697" s="37"/>
    </row>
    <row r="698" spans="1:6">
      <c r="A698" s="36"/>
      <c r="B698" s="36"/>
      <c r="C698" s="37"/>
      <c r="D698" s="37"/>
      <c r="E698" s="37"/>
      <c r="F698" s="37"/>
    </row>
    <row r="699" spans="1:6">
      <c r="A699" s="36"/>
      <c r="B699" s="36"/>
      <c r="C699" s="37"/>
      <c r="D699" s="37"/>
      <c r="E699" s="37"/>
      <c r="F699" s="37"/>
    </row>
    <row r="700" spans="1:6">
      <c r="A700" s="36"/>
      <c r="B700" s="36"/>
      <c r="C700" s="37"/>
      <c r="D700" s="37"/>
      <c r="E700" s="37"/>
      <c r="F700" s="37"/>
    </row>
    <row r="701" spans="1:6">
      <c r="A701" s="36"/>
      <c r="B701" s="36"/>
      <c r="C701" s="37"/>
      <c r="D701" s="37"/>
      <c r="E701" s="37"/>
      <c r="F701" s="37"/>
    </row>
    <row r="702" spans="1:6">
      <c r="A702" s="36"/>
      <c r="B702" s="36"/>
      <c r="C702" s="37"/>
      <c r="D702" s="37"/>
      <c r="E702" s="37"/>
      <c r="F702" s="37"/>
    </row>
    <row r="703" spans="1:6">
      <c r="A703" s="36"/>
      <c r="B703" s="36"/>
      <c r="C703" s="37"/>
      <c r="D703" s="37"/>
      <c r="E703" s="37"/>
      <c r="F703" s="37"/>
    </row>
    <row r="704" spans="1:6">
      <c r="A704" s="36"/>
      <c r="B704" s="36"/>
      <c r="C704" s="37"/>
      <c r="D704" s="37"/>
      <c r="E704" s="37"/>
      <c r="F704" s="37"/>
    </row>
    <row r="705" spans="1:6">
      <c r="A705" s="36"/>
      <c r="B705" s="36"/>
      <c r="C705" s="37"/>
      <c r="D705" s="37"/>
      <c r="E705" s="37"/>
      <c r="F705" s="37"/>
    </row>
    <row r="706" spans="1:6">
      <c r="A706" s="36"/>
      <c r="B706" s="36"/>
      <c r="C706" s="37"/>
      <c r="D706" s="37"/>
      <c r="E706" s="37"/>
      <c r="F706" s="37"/>
    </row>
    <row r="707" spans="1:6">
      <c r="A707" s="36"/>
      <c r="B707" s="36"/>
      <c r="C707" s="37"/>
      <c r="D707" s="37"/>
      <c r="E707" s="37"/>
      <c r="F707" s="37"/>
    </row>
    <row r="708" spans="1:6">
      <c r="A708" s="36"/>
      <c r="B708" s="36"/>
      <c r="C708" s="37"/>
      <c r="D708" s="37"/>
      <c r="E708" s="37"/>
      <c r="F708" s="37"/>
    </row>
    <row r="709" spans="1:6">
      <c r="A709" s="36"/>
      <c r="B709" s="36"/>
      <c r="C709" s="37"/>
      <c r="D709" s="37"/>
      <c r="E709" s="37"/>
      <c r="F709" s="37"/>
    </row>
    <row r="710" spans="1:6">
      <c r="A710" s="36"/>
      <c r="B710" s="36"/>
      <c r="C710" s="37"/>
      <c r="D710" s="37"/>
      <c r="E710" s="37"/>
      <c r="F710" s="37"/>
    </row>
    <row r="711" spans="1:6">
      <c r="A711" s="36"/>
      <c r="B711" s="36"/>
      <c r="C711" s="37"/>
      <c r="D711" s="37"/>
      <c r="E711" s="37"/>
      <c r="F711" s="37"/>
    </row>
    <row r="712" spans="1:6">
      <c r="A712" s="36"/>
      <c r="B712" s="36"/>
      <c r="C712" s="37"/>
      <c r="D712" s="37"/>
      <c r="E712" s="37"/>
      <c r="F712" s="37"/>
    </row>
    <row r="713" spans="1:6">
      <c r="A713" s="36"/>
      <c r="B713" s="36"/>
      <c r="C713" s="37"/>
      <c r="D713" s="37"/>
      <c r="E713" s="37"/>
      <c r="F713" s="37"/>
    </row>
    <row r="714" spans="1:6">
      <c r="A714" s="36"/>
      <c r="B714" s="36"/>
      <c r="C714" s="37"/>
      <c r="D714" s="37"/>
      <c r="E714" s="37"/>
      <c r="F714" s="37"/>
    </row>
    <row r="715" spans="1:6">
      <c r="A715" s="36"/>
      <c r="B715" s="36"/>
      <c r="C715" s="37"/>
      <c r="D715" s="37"/>
      <c r="E715" s="37"/>
      <c r="F715" s="37"/>
    </row>
    <row r="716" spans="1:6">
      <c r="A716" s="36"/>
      <c r="B716" s="36"/>
      <c r="C716" s="37"/>
      <c r="D716" s="37"/>
      <c r="E716" s="37"/>
      <c r="F716" s="37"/>
    </row>
    <row r="717" spans="1:6">
      <c r="A717" s="36"/>
      <c r="B717" s="36"/>
      <c r="C717" s="37"/>
      <c r="D717" s="37"/>
      <c r="E717" s="37"/>
      <c r="F717" s="37"/>
    </row>
    <row r="718" spans="1:6">
      <c r="A718" s="36"/>
      <c r="B718" s="36"/>
      <c r="C718" s="37"/>
      <c r="D718" s="37"/>
      <c r="E718" s="37"/>
      <c r="F718" s="37"/>
    </row>
    <row r="719" spans="1:6">
      <c r="A719" s="36"/>
      <c r="B719" s="36"/>
      <c r="C719" s="37"/>
      <c r="D719" s="37"/>
      <c r="E719" s="37"/>
      <c r="F719" s="37"/>
    </row>
    <row r="720" spans="1:6">
      <c r="A720" s="36"/>
      <c r="B720" s="36"/>
      <c r="C720" s="37"/>
      <c r="D720" s="37"/>
      <c r="E720" s="37"/>
      <c r="F720" s="37"/>
    </row>
    <row r="721" spans="1:6">
      <c r="A721" s="36"/>
      <c r="B721" s="36"/>
      <c r="C721" s="37"/>
      <c r="D721" s="37"/>
      <c r="E721" s="37"/>
      <c r="F721" s="37"/>
    </row>
    <row r="722" spans="1:6">
      <c r="A722" s="36"/>
      <c r="B722" s="36"/>
      <c r="C722" s="37"/>
      <c r="D722" s="37"/>
      <c r="E722" s="37"/>
      <c r="F722" s="37"/>
    </row>
    <row r="723" spans="1:6">
      <c r="A723" s="36"/>
      <c r="B723" s="36"/>
      <c r="C723" s="37"/>
      <c r="D723" s="37"/>
      <c r="E723" s="37"/>
      <c r="F723" s="37"/>
    </row>
    <row r="724" spans="1:6">
      <c r="A724" s="36"/>
      <c r="B724" s="36"/>
      <c r="C724" s="37"/>
      <c r="D724" s="37"/>
      <c r="E724" s="37"/>
      <c r="F724" s="37"/>
    </row>
    <row r="725" spans="1:6">
      <c r="A725" s="36"/>
      <c r="B725" s="36"/>
      <c r="C725" s="37"/>
      <c r="D725" s="37"/>
      <c r="E725" s="37"/>
      <c r="F725" s="37"/>
    </row>
    <row r="726" spans="1:6">
      <c r="A726" s="36"/>
      <c r="B726" s="36"/>
      <c r="C726" s="37"/>
      <c r="D726" s="37"/>
      <c r="E726" s="37"/>
      <c r="F726" s="37"/>
    </row>
    <row r="727" spans="1:6">
      <c r="A727" s="36"/>
      <c r="B727" s="36"/>
      <c r="C727" s="37"/>
      <c r="D727" s="37"/>
      <c r="E727" s="37"/>
      <c r="F727" s="37"/>
    </row>
    <row r="728" spans="1:6">
      <c r="A728" s="36"/>
      <c r="B728" s="36"/>
      <c r="C728" s="37"/>
      <c r="D728" s="37"/>
      <c r="E728" s="37"/>
      <c r="F728" s="37"/>
    </row>
    <row r="729" spans="1:6">
      <c r="A729" s="36"/>
      <c r="B729" s="36"/>
      <c r="C729" s="37"/>
      <c r="D729" s="37"/>
      <c r="E729" s="37"/>
      <c r="F729" s="37"/>
    </row>
    <row r="730" spans="1:6">
      <c r="A730" s="36"/>
      <c r="B730" s="36"/>
      <c r="C730" s="37"/>
      <c r="D730" s="37"/>
      <c r="E730" s="37"/>
      <c r="F730" s="37"/>
    </row>
    <row r="731" spans="1:6">
      <c r="A731" s="36"/>
      <c r="B731" s="36"/>
      <c r="C731" s="37"/>
      <c r="D731" s="37"/>
      <c r="E731" s="37"/>
      <c r="F731" s="37"/>
    </row>
    <row r="732" spans="1:6">
      <c r="A732" s="36"/>
      <c r="B732" s="36"/>
      <c r="C732" s="37"/>
      <c r="D732" s="37"/>
      <c r="E732" s="37"/>
      <c r="F732" s="37"/>
    </row>
    <row r="733" spans="1:6">
      <c r="A733" s="36"/>
      <c r="B733" s="36"/>
      <c r="C733" s="37"/>
      <c r="D733" s="37"/>
      <c r="E733" s="37"/>
      <c r="F733" s="37"/>
    </row>
    <row r="734" spans="1:6">
      <c r="A734" s="36"/>
      <c r="B734" s="36"/>
      <c r="C734" s="37"/>
      <c r="D734" s="37"/>
      <c r="E734" s="37"/>
      <c r="F734" s="37"/>
    </row>
    <row r="735" spans="1:6">
      <c r="A735" s="36"/>
      <c r="B735" s="36"/>
      <c r="C735" s="37"/>
      <c r="D735" s="37"/>
      <c r="E735" s="37"/>
      <c r="F735" s="37"/>
    </row>
    <row r="736" spans="1:6">
      <c r="A736" s="36"/>
      <c r="B736" s="36"/>
      <c r="C736" s="37"/>
      <c r="D736" s="37"/>
      <c r="E736" s="37"/>
      <c r="F736" s="37"/>
    </row>
    <row r="737" spans="1:6">
      <c r="A737" s="36"/>
      <c r="B737" s="36"/>
      <c r="C737" s="37"/>
      <c r="D737" s="37"/>
      <c r="E737" s="37"/>
      <c r="F737" s="37"/>
    </row>
    <row r="738" spans="1:6">
      <c r="A738" s="36"/>
      <c r="B738" s="36"/>
      <c r="C738" s="37"/>
      <c r="D738" s="37"/>
      <c r="E738" s="37"/>
      <c r="F738" s="37"/>
    </row>
    <row r="739" spans="1:6">
      <c r="A739" s="36"/>
      <c r="B739" s="36"/>
      <c r="C739" s="37"/>
      <c r="D739" s="37"/>
      <c r="E739" s="37"/>
      <c r="F739" s="37"/>
    </row>
    <row r="740" spans="1:6">
      <c r="A740" s="36"/>
      <c r="B740" s="36"/>
      <c r="C740" s="37"/>
      <c r="D740" s="37"/>
      <c r="E740" s="37"/>
      <c r="F740" s="37"/>
    </row>
    <row r="741" spans="1:6">
      <c r="A741" s="36"/>
      <c r="B741" s="36"/>
      <c r="C741" s="37"/>
      <c r="D741" s="37"/>
      <c r="E741" s="37"/>
      <c r="F741" s="37"/>
    </row>
    <row r="742" spans="1:6">
      <c r="A742" s="36"/>
      <c r="B742" s="36"/>
      <c r="C742" s="37"/>
      <c r="D742" s="37"/>
      <c r="E742" s="37"/>
      <c r="F742" s="37"/>
    </row>
    <row r="743" spans="1:6">
      <c r="A743" s="36"/>
      <c r="B743" s="36"/>
      <c r="C743" s="37"/>
      <c r="D743" s="37"/>
      <c r="E743" s="37"/>
      <c r="F743" s="37"/>
    </row>
    <row r="744" spans="1:6">
      <c r="A744" s="36"/>
      <c r="B744" s="36"/>
      <c r="C744" s="37"/>
      <c r="D744" s="37"/>
      <c r="E744" s="37"/>
      <c r="F744" s="37"/>
    </row>
    <row r="745" spans="1:6">
      <c r="A745" s="36"/>
      <c r="B745" s="36"/>
      <c r="C745" s="37"/>
      <c r="D745" s="37"/>
      <c r="E745" s="37"/>
      <c r="F745" s="37"/>
    </row>
    <row r="746" spans="1:6">
      <c r="A746" s="36"/>
      <c r="B746" s="36"/>
      <c r="C746" s="37"/>
      <c r="D746" s="37"/>
      <c r="E746" s="37"/>
      <c r="F746" s="37"/>
    </row>
    <row r="747" spans="1:6">
      <c r="A747" s="36"/>
      <c r="B747" s="36"/>
      <c r="C747" s="37"/>
      <c r="D747" s="37"/>
      <c r="E747" s="37"/>
      <c r="F747" s="37"/>
    </row>
    <row r="748" spans="1:6">
      <c r="A748" s="36"/>
      <c r="B748" s="36"/>
      <c r="C748" s="37"/>
      <c r="D748" s="37"/>
      <c r="E748" s="37"/>
      <c r="F748" s="37"/>
    </row>
    <row r="749" spans="1:6">
      <c r="A749" s="36"/>
      <c r="B749" s="36"/>
      <c r="C749" s="37"/>
      <c r="D749" s="37"/>
      <c r="E749" s="37"/>
      <c r="F749" s="37"/>
    </row>
    <row r="750" spans="1:6">
      <c r="A750" s="36"/>
      <c r="B750" s="36"/>
      <c r="C750" s="37"/>
      <c r="D750" s="37"/>
      <c r="E750" s="37"/>
      <c r="F750" s="37"/>
    </row>
    <row r="751" spans="1:6">
      <c r="A751" s="36"/>
      <c r="B751" s="36"/>
      <c r="C751" s="37"/>
      <c r="D751" s="37"/>
      <c r="E751" s="37"/>
      <c r="F751" s="37"/>
    </row>
    <row r="752" spans="1:6">
      <c r="A752" s="36"/>
      <c r="B752" s="36"/>
      <c r="C752" s="37"/>
      <c r="D752" s="37"/>
      <c r="E752" s="37"/>
      <c r="F752" s="37"/>
    </row>
    <row r="753" spans="1:6">
      <c r="A753" s="36"/>
      <c r="B753" s="36"/>
      <c r="C753" s="37"/>
      <c r="D753" s="37"/>
      <c r="E753" s="37"/>
      <c r="F753" s="37"/>
    </row>
    <row r="754" spans="1:6">
      <c r="A754" s="36"/>
      <c r="B754" s="36"/>
      <c r="C754" s="37"/>
      <c r="D754" s="37"/>
      <c r="E754" s="37"/>
      <c r="F754" s="37"/>
    </row>
    <row r="755" spans="1:6">
      <c r="A755" s="36"/>
      <c r="B755" s="36"/>
      <c r="C755" s="37"/>
      <c r="D755" s="37"/>
      <c r="E755" s="37"/>
      <c r="F755" s="37"/>
    </row>
    <row r="756" spans="1:6">
      <c r="A756" s="36"/>
      <c r="B756" s="36"/>
      <c r="C756" s="37"/>
      <c r="D756" s="37"/>
      <c r="E756" s="37"/>
      <c r="F756" s="37"/>
    </row>
    <row r="757" spans="1:6">
      <c r="A757" s="36"/>
      <c r="B757" s="36"/>
      <c r="C757" s="37"/>
      <c r="D757" s="37"/>
      <c r="E757" s="37"/>
      <c r="F757" s="37"/>
    </row>
    <row r="758" spans="1:6">
      <c r="A758" s="36"/>
      <c r="B758" s="36"/>
      <c r="C758" s="37"/>
      <c r="D758" s="37"/>
      <c r="E758" s="37"/>
      <c r="F758" s="37"/>
    </row>
    <row r="759" spans="1:6">
      <c r="A759" s="36"/>
      <c r="B759" s="36"/>
      <c r="C759" s="37"/>
      <c r="D759" s="37"/>
      <c r="E759" s="37"/>
      <c r="F759" s="37"/>
    </row>
    <row r="760" spans="1:6">
      <c r="A760" s="36"/>
      <c r="B760" s="36"/>
      <c r="C760" s="37"/>
      <c r="D760" s="37"/>
      <c r="E760" s="37"/>
      <c r="F760" s="37"/>
    </row>
    <row r="761" spans="1:6">
      <c r="A761" s="36"/>
      <c r="B761" s="36"/>
      <c r="C761" s="37"/>
      <c r="D761" s="37"/>
      <c r="E761" s="37"/>
      <c r="F761" s="37"/>
    </row>
    <row r="762" spans="1:6">
      <c r="A762" s="36"/>
      <c r="B762" s="36"/>
      <c r="C762" s="37"/>
      <c r="D762" s="37"/>
      <c r="E762" s="37"/>
      <c r="F762" s="37"/>
    </row>
    <row r="763" spans="1:6">
      <c r="A763" s="36"/>
      <c r="B763" s="36"/>
      <c r="C763" s="37"/>
      <c r="D763" s="37"/>
      <c r="E763" s="37"/>
      <c r="F763" s="37"/>
    </row>
    <row r="764" spans="1:6">
      <c r="A764" s="36"/>
      <c r="B764" s="36"/>
      <c r="C764" s="37"/>
      <c r="D764" s="37"/>
      <c r="E764" s="37"/>
      <c r="F764" s="37"/>
    </row>
    <row r="765" spans="1:6">
      <c r="A765" s="36"/>
      <c r="B765" s="36"/>
      <c r="C765" s="37"/>
      <c r="D765" s="37"/>
      <c r="E765" s="37"/>
      <c r="F765" s="37"/>
    </row>
    <row r="766" spans="1:6">
      <c r="A766" s="36"/>
      <c r="B766" s="36"/>
      <c r="C766" s="37"/>
      <c r="D766" s="37"/>
      <c r="E766" s="37"/>
      <c r="F766" s="37"/>
    </row>
    <row r="767" spans="1:6">
      <c r="A767" s="36"/>
      <c r="B767" s="36"/>
      <c r="C767" s="37"/>
      <c r="D767" s="37"/>
      <c r="E767" s="37"/>
      <c r="F767" s="37"/>
    </row>
    <row r="768" spans="1:6">
      <c r="A768" s="36"/>
      <c r="B768" s="36"/>
      <c r="C768" s="37"/>
      <c r="D768" s="37"/>
      <c r="E768" s="37"/>
      <c r="F768" s="37"/>
    </row>
    <row r="769" spans="1:6">
      <c r="A769" s="36"/>
      <c r="B769" s="36"/>
      <c r="C769" s="37"/>
      <c r="D769" s="37"/>
      <c r="E769" s="37"/>
      <c r="F769" s="37"/>
    </row>
    <row r="770" spans="1:6">
      <c r="A770" s="36"/>
      <c r="B770" s="36"/>
      <c r="C770" s="37"/>
      <c r="D770" s="37"/>
      <c r="E770" s="37"/>
      <c r="F770" s="37"/>
    </row>
    <row r="771" spans="1:6">
      <c r="A771" s="36"/>
      <c r="B771" s="36"/>
      <c r="C771" s="37"/>
      <c r="D771" s="37"/>
      <c r="E771" s="37"/>
      <c r="F771" s="37"/>
    </row>
    <row r="772" spans="1:6">
      <c r="A772" s="36"/>
      <c r="B772" s="36"/>
      <c r="C772" s="37"/>
      <c r="D772" s="37"/>
      <c r="E772" s="37"/>
      <c r="F772" s="37"/>
    </row>
    <row r="773" spans="1:6">
      <c r="A773" s="36"/>
      <c r="B773" s="36"/>
      <c r="C773" s="37"/>
      <c r="D773" s="37"/>
      <c r="E773" s="37"/>
      <c r="F773" s="37"/>
    </row>
    <row r="774" spans="1:6">
      <c r="A774" s="36"/>
      <c r="B774" s="36"/>
      <c r="C774" s="37"/>
      <c r="D774" s="37"/>
      <c r="E774" s="37"/>
      <c r="F774" s="37"/>
    </row>
    <row r="775" spans="1:6">
      <c r="A775" s="36"/>
      <c r="B775" s="36"/>
      <c r="C775" s="37"/>
      <c r="D775" s="37"/>
      <c r="E775" s="37"/>
      <c r="F775" s="37"/>
    </row>
    <row r="776" spans="1:6">
      <c r="A776" s="36"/>
      <c r="B776" s="36"/>
      <c r="C776" s="37"/>
      <c r="D776" s="37"/>
      <c r="E776" s="37"/>
      <c r="F776" s="37"/>
    </row>
    <row r="777" spans="1:6">
      <c r="A777" s="36"/>
      <c r="B777" s="36"/>
      <c r="C777" s="37"/>
      <c r="D777" s="37"/>
      <c r="E777" s="37"/>
      <c r="F777" s="37"/>
    </row>
    <row r="778" spans="1:6">
      <c r="A778" s="36"/>
      <c r="B778" s="36"/>
      <c r="C778" s="37"/>
      <c r="D778" s="37"/>
      <c r="E778" s="37"/>
      <c r="F778" s="37"/>
    </row>
    <row r="779" spans="1:6">
      <c r="A779" s="36"/>
      <c r="B779" s="36"/>
      <c r="C779" s="37"/>
      <c r="D779" s="37"/>
      <c r="E779" s="37"/>
      <c r="F779" s="37"/>
    </row>
    <row r="780" spans="1:6">
      <c r="A780" s="36"/>
      <c r="B780" s="36"/>
      <c r="C780" s="37"/>
      <c r="D780" s="37"/>
      <c r="E780" s="37"/>
      <c r="F780" s="37"/>
    </row>
    <row r="781" spans="1:6">
      <c r="A781" s="36"/>
      <c r="B781" s="36"/>
      <c r="C781" s="37"/>
      <c r="D781" s="37"/>
      <c r="E781" s="37"/>
      <c r="F781" s="37"/>
    </row>
    <row r="782" spans="1:6">
      <c r="A782" s="36"/>
      <c r="B782" s="36"/>
      <c r="C782" s="37"/>
      <c r="D782" s="37"/>
      <c r="E782" s="37"/>
      <c r="F782" s="37"/>
    </row>
    <row r="783" spans="1:6">
      <c r="A783" s="36"/>
      <c r="B783" s="36"/>
      <c r="C783" s="37"/>
      <c r="D783" s="37"/>
      <c r="E783" s="37"/>
      <c r="F783" s="37"/>
    </row>
    <row r="784" spans="1:6">
      <c r="A784" s="36"/>
      <c r="B784" s="36"/>
      <c r="C784" s="37"/>
      <c r="D784" s="37"/>
      <c r="E784" s="37"/>
      <c r="F784" s="37"/>
    </row>
    <row r="785" spans="1:6">
      <c r="A785" s="36"/>
      <c r="B785" s="36"/>
      <c r="C785" s="37"/>
      <c r="D785" s="37"/>
      <c r="E785" s="37"/>
      <c r="F785" s="37"/>
    </row>
    <row r="786" spans="1:6">
      <c r="A786" s="36"/>
      <c r="B786" s="36"/>
      <c r="C786" s="37"/>
      <c r="D786" s="37"/>
      <c r="E786" s="37"/>
      <c r="F786" s="37"/>
    </row>
    <row r="787" spans="1:6">
      <c r="A787" s="36"/>
      <c r="B787" s="36"/>
      <c r="C787" s="37"/>
      <c r="D787" s="37"/>
      <c r="E787" s="37"/>
      <c r="F787" s="37"/>
    </row>
    <row r="788" spans="1:6">
      <c r="A788" s="36"/>
      <c r="B788" s="36"/>
      <c r="C788" s="37"/>
      <c r="D788" s="37"/>
      <c r="E788" s="37"/>
      <c r="F788" s="37"/>
    </row>
    <row r="789" spans="1:6">
      <c r="A789" s="36"/>
      <c r="B789" s="36"/>
      <c r="C789" s="37"/>
      <c r="D789" s="37"/>
      <c r="E789" s="37"/>
      <c r="F789" s="37"/>
    </row>
    <row r="790" spans="1:6">
      <c r="A790" s="36"/>
      <c r="B790" s="36"/>
      <c r="C790" s="37"/>
      <c r="D790" s="37"/>
      <c r="E790" s="37"/>
      <c r="F790" s="37"/>
    </row>
    <row r="791" spans="1:6">
      <c r="A791" s="36"/>
      <c r="B791" s="36"/>
      <c r="C791" s="37"/>
      <c r="D791" s="37"/>
      <c r="E791" s="37"/>
      <c r="F791" s="37"/>
    </row>
    <row r="792" spans="1:6">
      <c r="A792" s="36"/>
      <c r="B792" s="36"/>
      <c r="C792" s="37"/>
      <c r="D792" s="37"/>
      <c r="E792" s="37"/>
      <c r="F792" s="37"/>
    </row>
    <row r="793" spans="1:6">
      <c r="A793" s="36"/>
      <c r="B793" s="36"/>
      <c r="C793" s="37"/>
      <c r="D793" s="37"/>
      <c r="E793" s="37"/>
      <c r="F793" s="37"/>
    </row>
    <row r="794" spans="1:6">
      <c r="A794" s="36"/>
      <c r="B794" s="36"/>
      <c r="C794" s="37"/>
      <c r="D794" s="37"/>
      <c r="E794" s="37"/>
      <c r="F794" s="37"/>
    </row>
    <row r="795" spans="1:6">
      <c r="A795" s="36"/>
      <c r="B795" s="36"/>
      <c r="C795" s="37"/>
      <c r="D795" s="37"/>
      <c r="E795" s="37"/>
      <c r="F795" s="37"/>
    </row>
    <row r="796" spans="1:6">
      <c r="A796" s="36"/>
      <c r="B796" s="36"/>
      <c r="C796" s="37"/>
      <c r="D796" s="37"/>
      <c r="E796" s="37"/>
      <c r="F796" s="37"/>
    </row>
    <row r="797" spans="1:6">
      <c r="A797" s="36"/>
      <c r="B797" s="36"/>
      <c r="C797" s="37"/>
      <c r="D797" s="37"/>
      <c r="E797" s="37"/>
      <c r="F797" s="37"/>
    </row>
    <row r="798" spans="1:6">
      <c r="A798" s="36"/>
      <c r="B798" s="36"/>
      <c r="C798" s="37"/>
      <c r="D798" s="37"/>
      <c r="E798" s="37"/>
      <c r="F798" s="37"/>
    </row>
    <row r="799" spans="1:6">
      <c r="A799" s="36"/>
      <c r="B799" s="36"/>
      <c r="C799" s="37"/>
      <c r="D799" s="37"/>
      <c r="E799" s="37"/>
      <c r="F799" s="37"/>
    </row>
    <row r="800" spans="1:6">
      <c r="A800" s="36"/>
      <c r="B800" s="36"/>
      <c r="C800" s="37"/>
      <c r="D800" s="37"/>
      <c r="E800" s="37"/>
      <c r="F800" s="37"/>
    </row>
    <row r="801" spans="1:6">
      <c r="A801" s="36"/>
      <c r="B801" s="36"/>
      <c r="C801" s="37"/>
      <c r="D801" s="37"/>
      <c r="E801" s="37"/>
      <c r="F801" s="37"/>
    </row>
    <row r="802" spans="1:6">
      <c r="A802" s="36"/>
      <c r="B802" s="36"/>
      <c r="C802" s="37"/>
      <c r="D802" s="37"/>
      <c r="E802" s="37"/>
      <c r="F802" s="37"/>
    </row>
    <row r="803" spans="1:6">
      <c r="A803" s="36"/>
      <c r="B803" s="36"/>
      <c r="C803" s="37"/>
      <c r="D803" s="37"/>
      <c r="E803" s="37"/>
      <c r="F803" s="37"/>
    </row>
    <row r="804" spans="1:6">
      <c r="A804" s="36"/>
      <c r="B804" s="36"/>
      <c r="C804" s="37"/>
      <c r="D804" s="37"/>
      <c r="E804" s="37"/>
      <c r="F804" s="37"/>
    </row>
    <row r="805" spans="1:6">
      <c r="A805" s="36"/>
      <c r="B805" s="36"/>
      <c r="C805" s="37"/>
      <c r="D805" s="37"/>
      <c r="E805" s="37"/>
      <c r="F805" s="37"/>
    </row>
    <row r="806" spans="1:6">
      <c r="A806" s="36"/>
      <c r="B806" s="36"/>
      <c r="C806" s="37"/>
      <c r="D806" s="37"/>
      <c r="E806" s="37"/>
      <c r="F806" s="37"/>
    </row>
    <row r="807" spans="1:6">
      <c r="A807" s="36"/>
      <c r="B807" s="36"/>
      <c r="C807" s="37"/>
      <c r="D807" s="37"/>
      <c r="E807" s="37"/>
      <c r="F807" s="37"/>
    </row>
    <row r="808" spans="1:6">
      <c r="A808" s="36"/>
      <c r="B808" s="36"/>
      <c r="C808" s="37"/>
      <c r="D808" s="37"/>
      <c r="E808" s="37"/>
      <c r="F808" s="37"/>
    </row>
    <row r="809" spans="1:6">
      <c r="A809" s="36"/>
      <c r="B809" s="36"/>
      <c r="C809" s="37"/>
      <c r="D809" s="37"/>
      <c r="E809" s="37"/>
      <c r="F809" s="37"/>
    </row>
    <row r="810" spans="1:6">
      <c r="A810" s="36"/>
      <c r="B810" s="36"/>
      <c r="C810" s="37"/>
      <c r="D810" s="37"/>
      <c r="E810" s="37"/>
      <c r="F810" s="37"/>
    </row>
    <row r="811" spans="1:6">
      <c r="A811" s="36"/>
      <c r="B811" s="36"/>
      <c r="C811" s="37"/>
      <c r="D811" s="37"/>
      <c r="E811" s="37"/>
      <c r="F811" s="37"/>
    </row>
    <row r="812" spans="1:6">
      <c r="A812" s="36"/>
      <c r="B812" s="36"/>
      <c r="C812" s="37"/>
      <c r="D812" s="37"/>
      <c r="E812" s="37"/>
      <c r="F812" s="37"/>
    </row>
    <row r="813" spans="1:6">
      <c r="A813" s="36"/>
      <c r="B813" s="36"/>
      <c r="C813" s="37"/>
      <c r="D813" s="37"/>
      <c r="E813" s="37"/>
      <c r="F813" s="37"/>
    </row>
    <row r="814" spans="1:6">
      <c r="A814" s="36"/>
      <c r="B814" s="36"/>
      <c r="C814" s="37"/>
      <c r="D814" s="37"/>
      <c r="E814" s="37"/>
      <c r="F814" s="37"/>
    </row>
    <row r="815" spans="1:6">
      <c r="A815" s="36"/>
      <c r="B815" s="36"/>
      <c r="C815" s="37"/>
      <c r="D815" s="37"/>
      <c r="E815" s="37"/>
      <c r="F815" s="37"/>
    </row>
    <row r="816" spans="1:6">
      <c r="A816" s="36"/>
      <c r="B816" s="36"/>
      <c r="C816" s="37"/>
      <c r="D816" s="37"/>
      <c r="E816" s="37"/>
      <c r="F816" s="37"/>
    </row>
    <row r="817" spans="1:6">
      <c r="A817" s="36"/>
      <c r="B817" s="36"/>
      <c r="C817" s="37"/>
      <c r="D817" s="37"/>
      <c r="E817" s="37"/>
      <c r="F817" s="37"/>
    </row>
    <row r="818" spans="1:6">
      <c r="A818" s="36"/>
      <c r="B818" s="36"/>
      <c r="C818" s="37"/>
      <c r="D818" s="37"/>
      <c r="E818" s="37"/>
      <c r="F818" s="37"/>
    </row>
    <row r="819" spans="1:6">
      <c r="A819" s="36"/>
      <c r="B819" s="36"/>
      <c r="C819" s="37"/>
      <c r="D819" s="37"/>
      <c r="E819" s="37"/>
      <c r="F819" s="37"/>
    </row>
    <row r="820" spans="1:6">
      <c r="A820" s="36"/>
      <c r="B820" s="36"/>
      <c r="C820" s="37"/>
      <c r="D820" s="37"/>
      <c r="E820" s="37"/>
      <c r="F820" s="37"/>
    </row>
    <row r="821" spans="1:6">
      <c r="A821" s="36"/>
      <c r="B821" s="36"/>
      <c r="C821" s="37"/>
      <c r="D821" s="37"/>
      <c r="E821" s="37"/>
      <c r="F821" s="37"/>
    </row>
    <row r="822" spans="1:6">
      <c r="A822" s="36"/>
      <c r="B822" s="36"/>
      <c r="C822" s="37"/>
      <c r="D822" s="37"/>
      <c r="E822" s="37"/>
      <c r="F822" s="37"/>
    </row>
    <row r="823" spans="1:6">
      <c r="A823" s="36"/>
      <c r="B823" s="36"/>
      <c r="C823" s="37"/>
      <c r="D823" s="37"/>
      <c r="E823" s="37"/>
      <c r="F823" s="37"/>
    </row>
    <row r="824" spans="1:6">
      <c r="A824" s="36"/>
      <c r="B824" s="36"/>
      <c r="C824" s="37"/>
      <c r="D824" s="37"/>
      <c r="E824" s="37"/>
      <c r="F824" s="37"/>
    </row>
    <row r="825" spans="1:6">
      <c r="A825" s="36"/>
      <c r="B825" s="36"/>
      <c r="C825" s="37"/>
      <c r="D825" s="37"/>
      <c r="E825" s="37"/>
      <c r="F825" s="37"/>
    </row>
    <row r="826" spans="1:6">
      <c r="A826" s="36"/>
      <c r="B826" s="36"/>
      <c r="C826" s="37"/>
      <c r="D826" s="37"/>
      <c r="E826" s="37"/>
      <c r="F826" s="37"/>
    </row>
    <row r="827" spans="1:6">
      <c r="A827" s="36"/>
      <c r="B827" s="36"/>
      <c r="C827" s="37"/>
      <c r="D827" s="37"/>
      <c r="E827" s="37"/>
      <c r="F827" s="37"/>
    </row>
    <row r="828" spans="1:6">
      <c r="A828" s="36"/>
      <c r="B828" s="36"/>
      <c r="C828" s="37"/>
      <c r="D828" s="37"/>
      <c r="E828" s="37"/>
      <c r="F828" s="37"/>
    </row>
    <row r="829" spans="1:6">
      <c r="A829" s="36"/>
      <c r="B829" s="36"/>
      <c r="C829" s="37"/>
      <c r="D829" s="37"/>
      <c r="E829" s="37"/>
      <c r="F829" s="37"/>
    </row>
    <row r="830" spans="1:6">
      <c r="A830" s="36"/>
      <c r="B830" s="36"/>
      <c r="C830" s="37"/>
      <c r="D830" s="37"/>
      <c r="E830" s="37"/>
      <c r="F830" s="37"/>
    </row>
    <row r="831" spans="1:6">
      <c r="A831" s="36"/>
      <c r="B831" s="36"/>
      <c r="C831" s="37"/>
      <c r="D831" s="37"/>
      <c r="E831" s="37"/>
      <c r="F831" s="37"/>
    </row>
    <row r="832" spans="1:6">
      <c r="A832" s="36"/>
      <c r="B832" s="36"/>
      <c r="C832" s="37"/>
      <c r="D832" s="37"/>
      <c r="E832" s="37"/>
      <c r="F832" s="37"/>
    </row>
    <row r="833" spans="1:6">
      <c r="A833" s="36"/>
      <c r="B833" s="36"/>
      <c r="C833" s="37"/>
      <c r="D833" s="37"/>
      <c r="E833" s="37"/>
      <c r="F833" s="37"/>
    </row>
    <row r="834" spans="1:6">
      <c r="A834" s="36"/>
      <c r="B834" s="36"/>
      <c r="C834" s="37"/>
      <c r="D834" s="37"/>
      <c r="E834" s="37"/>
      <c r="F834" s="37"/>
    </row>
    <row r="835" spans="1:6">
      <c r="A835" s="36"/>
      <c r="B835" s="36"/>
      <c r="C835" s="37"/>
      <c r="D835" s="37"/>
      <c r="E835" s="37"/>
      <c r="F835" s="37"/>
    </row>
    <row r="836" spans="1:6">
      <c r="A836" s="36"/>
      <c r="B836" s="36"/>
      <c r="C836" s="37"/>
      <c r="D836" s="37"/>
      <c r="E836" s="37"/>
      <c r="F836" s="37"/>
    </row>
    <row r="837" spans="1:6">
      <c r="A837" s="36"/>
      <c r="B837" s="36"/>
      <c r="C837" s="37"/>
      <c r="D837" s="37"/>
      <c r="E837" s="37"/>
      <c r="F837" s="37"/>
    </row>
    <row r="838" spans="1:6">
      <c r="A838" s="36"/>
      <c r="B838" s="36"/>
      <c r="C838" s="37"/>
      <c r="D838" s="37"/>
      <c r="E838" s="37"/>
      <c r="F838" s="37"/>
    </row>
    <row r="839" spans="1:6">
      <c r="A839" s="36"/>
      <c r="B839" s="36"/>
      <c r="C839" s="37"/>
      <c r="D839" s="37"/>
      <c r="E839" s="37"/>
      <c r="F839" s="37"/>
    </row>
    <row r="840" spans="1:6">
      <c r="A840" s="36"/>
      <c r="B840" s="36"/>
      <c r="C840" s="37"/>
      <c r="D840" s="37"/>
      <c r="E840" s="37"/>
      <c r="F840" s="37"/>
    </row>
    <row r="841" spans="1:6">
      <c r="A841" s="36"/>
      <c r="B841" s="36"/>
      <c r="C841" s="37"/>
      <c r="D841" s="37"/>
      <c r="E841" s="37"/>
      <c r="F841" s="37"/>
    </row>
    <row r="842" spans="1:6">
      <c r="A842" s="36"/>
      <c r="B842" s="36"/>
      <c r="C842" s="37"/>
      <c r="D842" s="37"/>
      <c r="E842" s="37"/>
      <c r="F842" s="37"/>
    </row>
    <row r="843" spans="1:6">
      <c r="A843" s="36"/>
      <c r="B843" s="36"/>
      <c r="C843" s="37"/>
      <c r="D843" s="37"/>
      <c r="E843" s="37"/>
      <c r="F843" s="37"/>
    </row>
    <row r="844" spans="1:6">
      <c r="A844" s="36"/>
      <c r="B844" s="36"/>
      <c r="C844" s="37"/>
      <c r="D844" s="37"/>
      <c r="E844" s="37"/>
      <c r="F844" s="37"/>
    </row>
    <row r="845" spans="1:6">
      <c r="A845" s="36"/>
      <c r="B845" s="36"/>
      <c r="C845" s="37"/>
      <c r="D845" s="37"/>
      <c r="E845" s="37"/>
      <c r="F845" s="37"/>
    </row>
    <row r="846" spans="1:6">
      <c r="A846" s="36"/>
      <c r="B846" s="36"/>
      <c r="C846" s="37"/>
      <c r="D846" s="37"/>
      <c r="E846" s="37"/>
      <c r="F846" s="37"/>
    </row>
    <row r="847" spans="1:6">
      <c r="A847" s="36"/>
      <c r="B847" s="36"/>
      <c r="C847" s="37"/>
      <c r="D847" s="37"/>
      <c r="E847" s="37"/>
      <c r="F847" s="37"/>
    </row>
    <row r="848" spans="1:6">
      <c r="A848" s="36"/>
      <c r="B848" s="36"/>
      <c r="C848" s="37"/>
      <c r="D848" s="37"/>
      <c r="E848" s="37"/>
      <c r="F848" s="37"/>
    </row>
    <row r="849" spans="1:6">
      <c r="A849" s="36"/>
      <c r="B849" s="36"/>
      <c r="C849" s="37"/>
      <c r="D849" s="37"/>
      <c r="E849" s="37"/>
      <c r="F849" s="37"/>
    </row>
    <row r="850" spans="1:6">
      <c r="A850" s="36"/>
      <c r="B850" s="36"/>
      <c r="C850" s="37"/>
      <c r="D850" s="37"/>
      <c r="E850" s="37"/>
      <c r="F850" s="37"/>
    </row>
    <row r="851" spans="1:6">
      <c r="A851" s="36"/>
      <c r="B851" s="36"/>
      <c r="C851" s="37"/>
      <c r="D851" s="37"/>
      <c r="E851" s="37"/>
      <c r="F851" s="37"/>
    </row>
    <row r="852" spans="1:6">
      <c r="A852" s="36"/>
      <c r="B852" s="36"/>
      <c r="C852" s="37"/>
      <c r="D852" s="37"/>
      <c r="E852" s="37"/>
      <c r="F852" s="37"/>
    </row>
    <row r="853" spans="1:6">
      <c r="A853" s="36"/>
      <c r="B853" s="36"/>
      <c r="C853" s="37"/>
      <c r="D853" s="37"/>
      <c r="E853" s="37"/>
      <c r="F853" s="37"/>
    </row>
    <row r="854" spans="1:6">
      <c r="A854" s="36"/>
      <c r="B854" s="36"/>
      <c r="C854" s="37"/>
      <c r="D854" s="37"/>
      <c r="E854" s="37"/>
      <c r="F854" s="37"/>
    </row>
    <row r="855" spans="1:6">
      <c r="A855" s="36"/>
      <c r="B855" s="36"/>
      <c r="C855" s="37"/>
      <c r="D855" s="37"/>
      <c r="E855" s="37"/>
      <c r="F855" s="37"/>
    </row>
    <row r="856" spans="1:6">
      <c r="A856" s="36"/>
      <c r="B856" s="36"/>
      <c r="C856" s="37"/>
      <c r="D856" s="37"/>
      <c r="E856" s="37"/>
      <c r="F856" s="37"/>
    </row>
    <row r="857" spans="1:6">
      <c r="A857" s="36"/>
      <c r="B857" s="36"/>
      <c r="C857" s="37"/>
      <c r="D857" s="37"/>
      <c r="E857" s="37"/>
      <c r="F857" s="37"/>
    </row>
    <row r="858" spans="1:6">
      <c r="A858" s="36"/>
      <c r="B858" s="36"/>
      <c r="C858" s="37"/>
      <c r="D858" s="37"/>
      <c r="E858" s="37"/>
      <c r="F858" s="37"/>
    </row>
    <row r="859" spans="1:6">
      <c r="A859" s="36"/>
      <c r="B859" s="36"/>
      <c r="C859" s="37"/>
      <c r="D859" s="37"/>
      <c r="E859" s="37"/>
      <c r="F859" s="37"/>
    </row>
    <row r="860" spans="1:6">
      <c r="A860" s="36"/>
      <c r="B860" s="36"/>
      <c r="C860" s="37"/>
      <c r="D860" s="37"/>
      <c r="E860" s="37"/>
      <c r="F860" s="37"/>
    </row>
    <row r="861" spans="1:6">
      <c r="A861" s="36"/>
      <c r="B861" s="36"/>
      <c r="C861" s="37"/>
      <c r="D861" s="37"/>
      <c r="E861" s="37"/>
      <c r="F861" s="37"/>
    </row>
    <row r="862" spans="1:6">
      <c r="A862" s="36"/>
      <c r="B862" s="36"/>
      <c r="C862" s="37"/>
      <c r="D862" s="37"/>
      <c r="E862" s="37"/>
      <c r="F862" s="37"/>
    </row>
    <row r="863" spans="1:6">
      <c r="A863" s="36"/>
      <c r="B863" s="36"/>
      <c r="C863" s="37"/>
      <c r="D863" s="37"/>
      <c r="E863" s="37"/>
      <c r="F863" s="37"/>
    </row>
    <row r="864" spans="1:6">
      <c r="A864" s="36"/>
      <c r="B864" s="36"/>
      <c r="C864" s="37"/>
      <c r="D864" s="37"/>
      <c r="E864" s="37"/>
      <c r="F864" s="37"/>
    </row>
    <row r="865" spans="1:6">
      <c r="A865" s="36"/>
      <c r="B865" s="36"/>
      <c r="C865" s="37"/>
      <c r="D865" s="37"/>
      <c r="E865" s="37"/>
      <c r="F865" s="37"/>
    </row>
    <row r="866" spans="1:6">
      <c r="A866" s="36"/>
      <c r="B866" s="36"/>
      <c r="C866" s="37"/>
      <c r="D866" s="37"/>
      <c r="E866" s="37"/>
      <c r="F866" s="37"/>
    </row>
    <row r="867" spans="1:6">
      <c r="A867" s="36"/>
      <c r="B867" s="36"/>
      <c r="C867" s="37"/>
      <c r="D867" s="37"/>
      <c r="E867" s="37"/>
      <c r="F867" s="37"/>
    </row>
    <row r="868" spans="1:6">
      <c r="A868" s="36"/>
      <c r="B868" s="36"/>
      <c r="C868" s="37"/>
      <c r="D868" s="37"/>
      <c r="E868" s="37"/>
      <c r="F868" s="37"/>
    </row>
    <row r="869" spans="1:6">
      <c r="A869" s="36"/>
      <c r="B869" s="36"/>
      <c r="C869" s="37"/>
      <c r="D869" s="37"/>
      <c r="E869" s="37"/>
      <c r="F869" s="37"/>
    </row>
    <row r="870" spans="1:6">
      <c r="A870" s="36"/>
      <c r="B870" s="36"/>
      <c r="C870" s="37"/>
      <c r="D870" s="37"/>
      <c r="E870" s="37"/>
      <c r="F870" s="37"/>
    </row>
    <row r="871" spans="1:6">
      <c r="A871" s="36"/>
      <c r="B871" s="36"/>
      <c r="C871" s="37"/>
      <c r="D871" s="37"/>
      <c r="E871" s="37"/>
      <c r="F871" s="37"/>
    </row>
    <row r="872" spans="1:6">
      <c r="A872" s="36"/>
      <c r="B872" s="36"/>
      <c r="C872" s="37"/>
      <c r="D872" s="37"/>
      <c r="E872" s="37"/>
      <c r="F872" s="37"/>
    </row>
    <row r="873" spans="1:6">
      <c r="A873" s="36"/>
      <c r="B873" s="36"/>
      <c r="C873" s="37"/>
      <c r="D873" s="37"/>
      <c r="E873" s="37"/>
      <c r="F873" s="37"/>
    </row>
    <row r="874" spans="1:6">
      <c r="A874" s="36"/>
      <c r="B874" s="36"/>
      <c r="C874" s="37"/>
      <c r="D874" s="37"/>
      <c r="E874" s="37"/>
      <c r="F874" s="37"/>
    </row>
    <row r="875" spans="1:6">
      <c r="A875" s="36"/>
      <c r="B875" s="36"/>
      <c r="C875" s="37"/>
      <c r="D875" s="37"/>
      <c r="E875" s="37"/>
      <c r="F875" s="37"/>
    </row>
    <row r="876" spans="1:6">
      <c r="A876" s="36"/>
      <c r="B876" s="36"/>
      <c r="C876" s="37"/>
      <c r="D876" s="37"/>
      <c r="E876" s="37"/>
      <c r="F876" s="37"/>
    </row>
    <row r="877" spans="1:6">
      <c r="A877" s="36"/>
      <c r="B877" s="36"/>
      <c r="C877" s="37"/>
      <c r="D877" s="37"/>
      <c r="E877" s="37"/>
      <c r="F877" s="37"/>
    </row>
    <row r="878" spans="1:6">
      <c r="A878" s="36"/>
      <c r="B878" s="36"/>
      <c r="C878" s="37"/>
      <c r="D878" s="37"/>
      <c r="E878" s="37"/>
      <c r="F878" s="37"/>
    </row>
    <row r="879" spans="1:6">
      <c r="A879" s="36"/>
      <c r="B879" s="36"/>
      <c r="C879" s="37"/>
      <c r="D879" s="37"/>
      <c r="E879" s="37"/>
      <c r="F879" s="37"/>
    </row>
    <row r="880" spans="1:6">
      <c r="A880" s="36"/>
      <c r="B880" s="36"/>
      <c r="C880" s="37"/>
      <c r="D880" s="37"/>
      <c r="E880" s="37"/>
      <c r="F880" s="37"/>
    </row>
    <row r="881" spans="1:6">
      <c r="A881" s="36"/>
      <c r="B881" s="36"/>
      <c r="C881" s="37"/>
      <c r="D881" s="37"/>
      <c r="E881" s="37"/>
      <c r="F881" s="37"/>
    </row>
    <row r="882" spans="1:6">
      <c r="A882" s="36"/>
      <c r="B882" s="36"/>
      <c r="C882" s="37"/>
      <c r="D882" s="37"/>
      <c r="E882" s="37"/>
      <c r="F882" s="37"/>
    </row>
    <row r="883" spans="1:6">
      <c r="A883" s="36"/>
      <c r="B883" s="36"/>
      <c r="C883" s="37"/>
      <c r="D883" s="37"/>
      <c r="E883" s="37"/>
      <c r="F883" s="37"/>
    </row>
    <row r="884" spans="1:6">
      <c r="A884" s="36"/>
      <c r="B884" s="36"/>
      <c r="C884" s="37"/>
      <c r="D884" s="37"/>
      <c r="E884" s="37"/>
      <c r="F884" s="37"/>
    </row>
    <row r="885" spans="1:6">
      <c r="A885" s="36"/>
      <c r="B885" s="36"/>
      <c r="C885" s="37"/>
      <c r="D885" s="37"/>
      <c r="E885" s="37"/>
      <c r="F885" s="37"/>
    </row>
    <row r="886" spans="1:6">
      <c r="A886" s="36"/>
      <c r="B886" s="36"/>
      <c r="C886" s="37"/>
      <c r="D886" s="37"/>
      <c r="E886" s="37"/>
      <c r="F886" s="37"/>
    </row>
    <row r="887" spans="1:6">
      <c r="A887" s="36"/>
      <c r="B887" s="36"/>
      <c r="C887" s="37"/>
      <c r="D887" s="37"/>
      <c r="E887" s="37"/>
      <c r="F887" s="37"/>
    </row>
    <row r="888" spans="1:6">
      <c r="A888" s="36"/>
      <c r="B888" s="36"/>
      <c r="C888" s="37"/>
      <c r="D888" s="37"/>
      <c r="E888" s="37"/>
      <c r="F888" s="37"/>
    </row>
    <row r="889" spans="1:6">
      <c r="A889" s="36"/>
      <c r="B889" s="36"/>
      <c r="C889" s="37"/>
      <c r="D889" s="37"/>
      <c r="E889" s="37"/>
      <c r="F889" s="37"/>
    </row>
    <row r="890" spans="1:6">
      <c r="A890" s="36"/>
      <c r="B890" s="36"/>
      <c r="C890" s="37"/>
      <c r="D890" s="37"/>
      <c r="E890" s="37"/>
      <c r="F890" s="37"/>
    </row>
    <row r="891" spans="1:6">
      <c r="A891" s="36"/>
      <c r="B891" s="36"/>
      <c r="C891" s="37"/>
      <c r="D891" s="37"/>
      <c r="E891" s="37"/>
      <c r="F891" s="37"/>
    </row>
    <row r="892" spans="1:6">
      <c r="A892" s="36"/>
      <c r="B892" s="36"/>
      <c r="C892" s="37"/>
      <c r="D892" s="37"/>
      <c r="E892" s="37"/>
      <c r="F892" s="37"/>
    </row>
    <row r="893" spans="1:6">
      <c r="A893" s="36"/>
      <c r="B893" s="36"/>
      <c r="C893" s="37"/>
      <c r="D893" s="37"/>
      <c r="E893" s="37"/>
      <c r="F893" s="37"/>
    </row>
    <row r="894" spans="1:6">
      <c r="A894" s="36"/>
      <c r="B894" s="36"/>
      <c r="C894" s="37"/>
      <c r="D894" s="37"/>
      <c r="E894" s="37"/>
      <c r="F894" s="37"/>
    </row>
    <row r="895" spans="1:6">
      <c r="A895" s="36"/>
      <c r="B895" s="36"/>
      <c r="C895" s="37"/>
      <c r="D895" s="37"/>
      <c r="E895" s="37"/>
      <c r="F895" s="37"/>
    </row>
    <row r="896" spans="1:6">
      <c r="A896" s="36"/>
      <c r="B896" s="36"/>
      <c r="C896" s="37"/>
      <c r="D896" s="37"/>
      <c r="E896" s="37"/>
      <c r="F896" s="37"/>
    </row>
    <row r="897" spans="1:6">
      <c r="A897" s="36"/>
      <c r="B897" s="36"/>
      <c r="C897" s="37"/>
      <c r="D897" s="37"/>
      <c r="E897" s="37"/>
      <c r="F897" s="37"/>
    </row>
    <row r="898" spans="1:6">
      <c r="A898" s="36"/>
      <c r="B898" s="36"/>
      <c r="C898" s="37"/>
      <c r="D898" s="37"/>
      <c r="E898" s="37"/>
      <c r="F898" s="37"/>
    </row>
    <row r="899" spans="1:6">
      <c r="A899" s="36"/>
      <c r="B899" s="36"/>
      <c r="C899" s="37"/>
      <c r="D899" s="37"/>
      <c r="E899" s="37"/>
      <c r="F899" s="37"/>
    </row>
    <row r="900" spans="1:6">
      <c r="A900" s="36"/>
      <c r="B900" s="36"/>
      <c r="C900" s="37"/>
      <c r="D900" s="37"/>
      <c r="E900" s="37"/>
      <c r="F900" s="37"/>
    </row>
    <row r="901" spans="1:6">
      <c r="A901" s="36"/>
      <c r="B901" s="36"/>
      <c r="C901" s="37"/>
      <c r="D901" s="37"/>
      <c r="E901" s="37"/>
      <c r="F901" s="37"/>
    </row>
    <row r="902" spans="1:6">
      <c r="A902" s="36"/>
      <c r="B902" s="36"/>
      <c r="C902" s="37"/>
      <c r="D902" s="37"/>
      <c r="E902" s="37"/>
      <c r="F902" s="37"/>
    </row>
    <row r="903" spans="1:6">
      <c r="A903" s="36"/>
      <c r="B903" s="36"/>
      <c r="C903" s="37"/>
      <c r="D903" s="37"/>
      <c r="E903" s="37"/>
      <c r="F903" s="37"/>
    </row>
    <row r="904" spans="1:6">
      <c r="A904" s="36"/>
      <c r="B904" s="36"/>
      <c r="C904" s="37"/>
      <c r="D904" s="37"/>
      <c r="E904" s="37"/>
      <c r="F904" s="37"/>
    </row>
    <row r="905" spans="1:6">
      <c r="A905" s="36"/>
      <c r="B905" s="36"/>
      <c r="C905" s="37"/>
      <c r="D905" s="37"/>
      <c r="E905" s="37"/>
      <c r="F905" s="37"/>
    </row>
    <row r="906" spans="1:6">
      <c r="A906" s="36"/>
      <c r="B906" s="36"/>
      <c r="C906" s="37"/>
      <c r="D906" s="37"/>
      <c r="E906" s="37"/>
      <c r="F906" s="37"/>
    </row>
    <row r="907" spans="1:6">
      <c r="A907" s="36"/>
      <c r="B907" s="36"/>
      <c r="C907" s="37"/>
      <c r="D907" s="37"/>
      <c r="E907" s="37"/>
      <c r="F907" s="37"/>
    </row>
    <row r="908" spans="1:6">
      <c r="A908" s="36"/>
      <c r="B908" s="36"/>
      <c r="C908" s="37"/>
      <c r="D908" s="37"/>
      <c r="E908" s="37"/>
      <c r="F908" s="37"/>
    </row>
    <row r="909" spans="1:6">
      <c r="A909" s="36"/>
      <c r="B909" s="36"/>
      <c r="C909" s="37"/>
      <c r="D909" s="37"/>
      <c r="E909" s="37"/>
      <c r="F909" s="37"/>
    </row>
    <row r="910" spans="1:6">
      <c r="A910" s="36"/>
      <c r="B910" s="36"/>
      <c r="C910" s="37"/>
      <c r="D910" s="37"/>
      <c r="E910" s="37"/>
      <c r="F910" s="37"/>
    </row>
    <row r="911" spans="1:6">
      <c r="A911" s="36"/>
      <c r="B911" s="36"/>
      <c r="C911" s="37"/>
      <c r="D911" s="37"/>
      <c r="E911" s="37"/>
      <c r="F911" s="37"/>
    </row>
    <row r="912" spans="1:6">
      <c r="A912" s="36"/>
      <c r="B912" s="36"/>
      <c r="C912" s="37"/>
      <c r="D912" s="37"/>
      <c r="E912" s="37"/>
      <c r="F912" s="37"/>
    </row>
    <row r="913" spans="1:6">
      <c r="A913" s="36"/>
      <c r="B913" s="36"/>
      <c r="C913" s="37"/>
      <c r="D913" s="37"/>
      <c r="E913" s="37"/>
      <c r="F913" s="37"/>
    </row>
    <row r="914" spans="1:6">
      <c r="A914" s="36"/>
      <c r="B914" s="36"/>
      <c r="C914" s="37"/>
      <c r="D914" s="37"/>
      <c r="E914" s="37"/>
      <c r="F914" s="37"/>
    </row>
    <row r="915" spans="1:6">
      <c r="A915" s="36"/>
      <c r="B915" s="36"/>
      <c r="C915" s="37"/>
      <c r="D915" s="37"/>
      <c r="E915" s="37"/>
      <c r="F915" s="37"/>
    </row>
    <row r="916" spans="1:6">
      <c r="A916" s="36"/>
      <c r="B916" s="36"/>
      <c r="C916" s="37"/>
      <c r="D916" s="37"/>
      <c r="E916" s="37"/>
      <c r="F916" s="37"/>
    </row>
    <row r="917" spans="1:6">
      <c r="A917" s="36"/>
      <c r="B917" s="36"/>
      <c r="C917" s="37"/>
      <c r="D917" s="37"/>
      <c r="E917" s="37"/>
      <c r="F917" s="37"/>
    </row>
    <row r="918" spans="1:6">
      <c r="A918" s="36"/>
      <c r="B918" s="36"/>
      <c r="C918" s="37"/>
      <c r="D918" s="37"/>
      <c r="E918" s="37"/>
      <c r="F918" s="37"/>
    </row>
    <row r="919" spans="1:6">
      <c r="A919" s="36"/>
      <c r="B919" s="36"/>
      <c r="C919" s="37"/>
      <c r="D919" s="37"/>
      <c r="E919" s="37"/>
      <c r="F919" s="37"/>
    </row>
    <row r="920" spans="1:6">
      <c r="A920" s="36"/>
      <c r="B920" s="36"/>
      <c r="C920" s="37"/>
      <c r="D920" s="37"/>
      <c r="E920" s="37"/>
      <c r="F920" s="37"/>
    </row>
    <row r="921" spans="1:6">
      <c r="A921" s="36"/>
      <c r="B921" s="36"/>
      <c r="C921" s="37"/>
      <c r="D921" s="37"/>
      <c r="E921" s="37"/>
      <c r="F921" s="37"/>
    </row>
    <row r="922" spans="1:6">
      <c r="A922" s="36"/>
      <c r="B922" s="36"/>
      <c r="C922" s="37"/>
      <c r="D922" s="37"/>
      <c r="E922" s="37"/>
      <c r="F922" s="37"/>
    </row>
    <row r="923" spans="1:6">
      <c r="A923" s="36"/>
      <c r="B923" s="36"/>
      <c r="C923" s="37"/>
      <c r="D923" s="37"/>
      <c r="E923" s="37"/>
      <c r="F923" s="37"/>
    </row>
    <row r="924" spans="1:6">
      <c r="A924" s="36"/>
      <c r="B924" s="36"/>
      <c r="C924" s="37"/>
      <c r="D924" s="37"/>
      <c r="E924" s="37"/>
      <c r="F924" s="37"/>
    </row>
    <row r="925" spans="1:6">
      <c r="A925" s="36"/>
      <c r="B925" s="36"/>
      <c r="C925" s="37"/>
      <c r="D925" s="37"/>
      <c r="E925" s="37"/>
      <c r="F925" s="37"/>
    </row>
    <row r="926" spans="1:6">
      <c r="A926" s="36"/>
      <c r="B926" s="36"/>
      <c r="C926" s="37"/>
      <c r="D926" s="37"/>
      <c r="E926" s="37"/>
      <c r="F926" s="37"/>
    </row>
    <row r="927" spans="1:6">
      <c r="A927" s="36"/>
      <c r="B927" s="36"/>
      <c r="C927" s="37"/>
      <c r="D927" s="37"/>
      <c r="E927" s="37"/>
      <c r="F927" s="37"/>
    </row>
    <row r="928" spans="1:6">
      <c r="A928" s="36"/>
      <c r="B928" s="36"/>
      <c r="C928" s="37"/>
      <c r="D928" s="37"/>
      <c r="E928" s="37"/>
      <c r="F928" s="37"/>
    </row>
    <row r="929" spans="1:6">
      <c r="A929" s="36"/>
      <c r="B929" s="36"/>
      <c r="C929" s="37"/>
      <c r="D929" s="37"/>
      <c r="E929" s="37"/>
      <c r="F929" s="37"/>
    </row>
    <row r="930" spans="1:6">
      <c r="A930" s="36"/>
      <c r="B930" s="36"/>
      <c r="C930" s="37"/>
      <c r="D930" s="37"/>
      <c r="E930" s="37"/>
      <c r="F930" s="37"/>
    </row>
    <row r="931" spans="1:6">
      <c r="A931" s="36"/>
      <c r="B931" s="36"/>
      <c r="C931" s="37"/>
      <c r="D931" s="37"/>
      <c r="E931" s="37"/>
      <c r="F931" s="37"/>
    </row>
    <row r="932" spans="1:6">
      <c r="A932" s="36"/>
      <c r="B932" s="36"/>
      <c r="C932" s="37"/>
      <c r="D932" s="37"/>
      <c r="E932" s="37"/>
      <c r="F932" s="37"/>
    </row>
    <row r="933" spans="1:6">
      <c r="A933" s="36"/>
      <c r="B933" s="36"/>
      <c r="C933" s="37"/>
      <c r="D933" s="37"/>
      <c r="E933" s="37"/>
      <c r="F933" s="37"/>
    </row>
    <row r="934" spans="1:6">
      <c r="A934" s="36"/>
      <c r="B934" s="36"/>
      <c r="C934" s="37"/>
      <c r="D934" s="37"/>
      <c r="E934" s="37"/>
      <c r="F934" s="37"/>
    </row>
    <row r="935" spans="1:6">
      <c r="A935" s="36"/>
      <c r="B935" s="36"/>
      <c r="C935" s="37"/>
      <c r="D935" s="37"/>
      <c r="E935" s="37"/>
      <c r="F935" s="37"/>
    </row>
    <row r="936" spans="1:6">
      <c r="A936" s="36"/>
      <c r="B936" s="36"/>
      <c r="C936" s="37"/>
      <c r="D936" s="37"/>
      <c r="E936" s="37"/>
      <c r="F936" s="37"/>
    </row>
    <row r="937" spans="1:6">
      <c r="A937" s="36"/>
      <c r="B937" s="36"/>
      <c r="C937" s="37"/>
      <c r="D937" s="37"/>
      <c r="E937" s="37"/>
      <c r="F937" s="37"/>
    </row>
    <row r="938" spans="1:6">
      <c r="A938" s="36"/>
      <c r="B938" s="36"/>
      <c r="C938" s="37"/>
      <c r="D938" s="37"/>
      <c r="E938" s="37"/>
      <c r="F938" s="37"/>
    </row>
    <row r="939" spans="1:6">
      <c r="A939" s="36"/>
      <c r="B939" s="36"/>
      <c r="C939" s="37"/>
      <c r="D939" s="37"/>
      <c r="E939" s="37"/>
      <c r="F939" s="37"/>
    </row>
    <row r="940" spans="1:6">
      <c r="A940" s="36"/>
      <c r="B940" s="36"/>
      <c r="C940" s="37"/>
      <c r="D940" s="37"/>
      <c r="E940" s="37"/>
      <c r="F940" s="37"/>
    </row>
    <row r="941" spans="1:6">
      <c r="A941" s="36"/>
      <c r="B941" s="36"/>
      <c r="C941" s="37"/>
      <c r="D941" s="37"/>
      <c r="E941" s="37"/>
      <c r="F941" s="37"/>
    </row>
    <row r="942" spans="1:6">
      <c r="A942" s="36"/>
      <c r="B942" s="36"/>
      <c r="C942" s="37"/>
      <c r="D942" s="37"/>
      <c r="E942" s="37"/>
      <c r="F942" s="37"/>
    </row>
    <row r="943" spans="1:6">
      <c r="A943" s="36"/>
      <c r="B943" s="36"/>
      <c r="C943" s="37"/>
      <c r="D943" s="37"/>
      <c r="E943" s="37"/>
      <c r="F943" s="37"/>
    </row>
    <row r="944" spans="1:6">
      <c r="A944" s="36"/>
      <c r="B944" s="36"/>
      <c r="C944" s="37"/>
      <c r="D944" s="37"/>
      <c r="E944" s="37"/>
      <c r="F944" s="37"/>
    </row>
    <row r="945" spans="1:6">
      <c r="A945" s="36"/>
      <c r="B945" s="36"/>
      <c r="C945" s="37"/>
      <c r="D945" s="37"/>
      <c r="E945" s="37"/>
      <c r="F945" s="37"/>
    </row>
    <row r="946" spans="1:6">
      <c r="A946" s="36"/>
      <c r="B946" s="36"/>
      <c r="C946" s="37"/>
      <c r="D946" s="37"/>
      <c r="E946" s="37"/>
      <c r="F946" s="37"/>
    </row>
    <row r="947" spans="1:6">
      <c r="A947" s="36"/>
      <c r="B947" s="36"/>
      <c r="C947" s="37"/>
      <c r="D947" s="37"/>
      <c r="E947" s="37"/>
      <c r="F947" s="37"/>
    </row>
    <row r="948" spans="1:6">
      <c r="A948" s="36"/>
      <c r="B948" s="36"/>
      <c r="C948" s="37"/>
      <c r="D948" s="37"/>
      <c r="E948" s="37"/>
      <c r="F948" s="37"/>
    </row>
    <row r="949" spans="1:6">
      <c r="A949" s="36"/>
      <c r="B949" s="36"/>
      <c r="C949" s="37"/>
      <c r="D949" s="37"/>
      <c r="E949" s="37"/>
      <c r="F949" s="37"/>
    </row>
    <row r="950" spans="1:6">
      <c r="A950" s="36"/>
      <c r="B950" s="36"/>
      <c r="C950" s="37"/>
      <c r="D950" s="37"/>
      <c r="E950" s="37"/>
      <c r="F950" s="37"/>
    </row>
    <row r="951" spans="1:6">
      <c r="A951" s="36"/>
      <c r="B951" s="36"/>
      <c r="C951" s="37"/>
      <c r="D951" s="37"/>
      <c r="E951" s="37"/>
      <c r="F951" s="37"/>
    </row>
    <row r="952" spans="1:6">
      <c r="A952" s="36"/>
      <c r="B952" s="36"/>
      <c r="C952" s="37"/>
      <c r="D952" s="37"/>
      <c r="E952" s="37"/>
      <c r="F952" s="37"/>
    </row>
    <row r="953" spans="1:6">
      <c r="A953" s="36"/>
      <c r="B953" s="36"/>
      <c r="C953" s="37"/>
      <c r="D953" s="37"/>
      <c r="E953" s="37"/>
      <c r="F953" s="37"/>
    </row>
    <row r="954" spans="1:6">
      <c r="A954" s="36"/>
      <c r="B954" s="36"/>
      <c r="C954" s="37"/>
      <c r="D954" s="37"/>
      <c r="E954" s="37"/>
      <c r="F954" s="37"/>
    </row>
    <row r="955" spans="1:6">
      <c r="A955" s="36"/>
      <c r="B955" s="36"/>
      <c r="C955" s="37"/>
      <c r="D955" s="37"/>
      <c r="E955" s="37"/>
      <c r="F955" s="37"/>
    </row>
    <row r="956" spans="1:6">
      <c r="A956" s="36"/>
      <c r="B956" s="36"/>
      <c r="C956" s="37"/>
      <c r="D956" s="37"/>
      <c r="E956" s="37"/>
      <c r="F956" s="37"/>
    </row>
    <row r="957" spans="1:6">
      <c r="A957" s="36"/>
      <c r="B957" s="36"/>
      <c r="C957" s="37"/>
      <c r="D957" s="37"/>
      <c r="E957" s="37"/>
      <c r="F957" s="37"/>
    </row>
    <row r="958" spans="1:6">
      <c r="A958" s="36"/>
      <c r="B958" s="36"/>
      <c r="C958" s="37"/>
      <c r="D958" s="37"/>
      <c r="E958" s="37"/>
      <c r="F958" s="37"/>
    </row>
    <row r="959" spans="1:6">
      <c r="A959" s="36"/>
      <c r="B959" s="36"/>
      <c r="C959" s="37"/>
      <c r="D959" s="37"/>
      <c r="E959" s="37"/>
      <c r="F959" s="37"/>
    </row>
    <row r="960" spans="1:6">
      <c r="A960" s="36"/>
      <c r="B960" s="36"/>
      <c r="C960" s="37"/>
      <c r="D960" s="37"/>
      <c r="E960" s="37"/>
      <c r="F960" s="37"/>
    </row>
    <row r="961" spans="1:6">
      <c r="A961" s="36"/>
      <c r="B961" s="36"/>
      <c r="C961" s="37"/>
      <c r="D961" s="37"/>
      <c r="E961" s="37"/>
      <c r="F961" s="37"/>
    </row>
    <row r="962" spans="1:6">
      <c r="A962" s="36"/>
      <c r="B962" s="36"/>
      <c r="C962" s="37"/>
      <c r="D962" s="37"/>
      <c r="E962" s="37"/>
      <c r="F962" s="37"/>
    </row>
    <row r="963" spans="1:6">
      <c r="A963" s="36"/>
      <c r="B963" s="36"/>
      <c r="C963" s="37"/>
      <c r="D963" s="37"/>
      <c r="E963" s="37"/>
      <c r="F963" s="37"/>
    </row>
    <row r="964" spans="1:6">
      <c r="A964" s="36"/>
      <c r="B964" s="36"/>
      <c r="C964" s="37"/>
      <c r="D964" s="37"/>
      <c r="E964" s="37"/>
      <c r="F964" s="37"/>
    </row>
    <row r="965" spans="1:6">
      <c r="A965" s="36"/>
      <c r="B965" s="36"/>
      <c r="C965" s="37"/>
      <c r="D965" s="37"/>
      <c r="E965" s="37"/>
      <c r="F965" s="37"/>
    </row>
    <row r="966" spans="1:6">
      <c r="A966" s="36"/>
      <c r="B966" s="36"/>
      <c r="C966" s="37"/>
      <c r="D966" s="37"/>
      <c r="E966" s="37"/>
      <c r="F966" s="37"/>
    </row>
    <row r="967" spans="1:6">
      <c r="A967" s="36"/>
      <c r="B967" s="36"/>
      <c r="C967" s="37"/>
      <c r="D967" s="37"/>
      <c r="E967" s="37"/>
      <c r="F967" s="37"/>
    </row>
    <row r="968" spans="1:6">
      <c r="A968" s="36"/>
      <c r="B968" s="36"/>
      <c r="C968" s="37"/>
      <c r="D968" s="37"/>
      <c r="E968" s="37"/>
      <c r="F968" s="37"/>
    </row>
    <row r="969" spans="1:6">
      <c r="A969" s="36"/>
      <c r="B969" s="36"/>
      <c r="C969" s="37"/>
      <c r="D969" s="37"/>
      <c r="E969" s="37"/>
      <c r="F969" s="37"/>
    </row>
    <row r="970" spans="1:6">
      <c r="A970" s="36"/>
      <c r="B970" s="36"/>
      <c r="C970" s="37"/>
      <c r="D970" s="37"/>
      <c r="E970" s="37"/>
      <c r="F970" s="37"/>
    </row>
    <row r="971" spans="1:6">
      <c r="A971" s="36"/>
      <c r="B971" s="36"/>
      <c r="C971" s="37"/>
      <c r="D971" s="37"/>
      <c r="E971" s="37"/>
      <c r="F971" s="37"/>
    </row>
    <row r="972" spans="1:6">
      <c r="A972" s="36"/>
      <c r="B972" s="36"/>
      <c r="C972" s="37"/>
      <c r="D972" s="37"/>
      <c r="E972" s="37"/>
      <c r="F972" s="37"/>
    </row>
    <row r="973" spans="1:6">
      <c r="A973" s="36"/>
      <c r="B973" s="36"/>
      <c r="C973" s="37"/>
      <c r="D973" s="37"/>
      <c r="E973" s="37"/>
      <c r="F973" s="37"/>
    </row>
    <row r="974" spans="1:6">
      <c r="A974" s="36"/>
      <c r="B974" s="36"/>
      <c r="C974" s="37"/>
      <c r="D974" s="37"/>
      <c r="E974" s="37"/>
      <c r="F974" s="37"/>
    </row>
    <row r="975" spans="1:6">
      <c r="A975" s="36"/>
      <c r="B975" s="36"/>
      <c r="C975" s="37"/>
      <c r="D975" s="37"/>
      <c r="E975" s="37"/>
      <c r="F975" s="37"/>
    </row>
    <row r="976" spans="1:6">
      <c r="A976" s="36"/>
      <c r="B976" s="36"/>
      <c r="C976" s="37"/>
      <c r="D976" s="37"/>
      <c r="E976" s="37"/>
      <c r="F976" s="37"/>
    </row>
    <row r="977" spans="1:6">
      <c r="A977" s="36"/>
      <c r="B977" s="36"/>
      <c r="C977" s="37"/>
      <c r="D977" s="37"/>
      <c r="E977" s="37"/>
      <c r="F977" s="37"/>
    </row>
    <row r="978" spans="1:6">
      <c r="A978" s="36"/>
      <c r="B978" s="36"/>
      <c r="C978" s="37"/>
      <c r="D978" s="37"/>
      <c r="E978" s="37"/>
      <c r="F978" s="37"/>
    </row>
    <row r="979" spans="1:6">
      <c r="A979" s="36"/>
      <c r="B979" s="36"/>
      <c r="C979" s="37"/>
      <c r="D979" s="37"/>
      <c r="E979" s="37"/>
      <c r="F979" s="37"/>
    </row>
    <row r="980" spans="1:6">
      <c r="A980" s="36"/>
      <c r="B980" s="36"/>
      <c r="C980" s="37"/>
      <c r="D980" s="37"/>
      <c r="E980" s="37"/>
      <c r="F980" s="37"/>
    </row>
    <row r="981" spans="1:6">
      <c r="A981" s="36"/>
      <c r="B981" s="36"/>
      <c r="C981" s="37"/>
      <c r="D981" s="37"/>
      <c r="E981" s="37"/>
      <c r="F981" s="37"/>
    </row>
    <row r="982" spans="1:6">
      <c r="A982" s="36"/>
      <c r="B982" s="36"/>
      <c r="C982" s="37"/>
      <c r="D982" s="37"/>
      <c r="E982" s="37"/>
      <c r="F982" s="37"/>
    </row>
    <row r="983" spans="1:6">
      <c r="A983" s="36"/>
      <c r="B983" s="36"/>
      <c r="C983" s="37"/>
      <c r="D983" s="37"/>
      <c r="E983" s="37"/>
      <c r="F983" s="37"/>
    </row>
    <row r="984" spans="1:6">
      <c r="A984" s="36"/>
      <c r="B984" s="36"/>
      <c r="C984" s="37"/>
      <c r="D984" s="37"/>
      <c r="E984" s="37"/>
      <c r="F984" s="37"/>
    </row>
    <row r="985" spans="1:6">
      <c r="A985" s="36"/>
      <c r="B985" s="36"/>
      <c r="C985" s="37"/>
      <c r="D985" s="37"/>
      <c r="E985" s="37"/>
      <c r="F985" s="37"/>
    </row>
    <row r="986" spans="1:6">
      <c r="A986" s="36"/>
      <c r="B986" s="36"/>
      <c r="C986" s="37"/>
      <c r="D986" s="37"/>
      <c r="E986" s="37"/>
      <c r="F986" s="37"/>
    </row>
    <row r="987" spans="1:6">
      <c r="A987" s="36"/>
      <c r="B987" s="36"/>
      <c r="C987" s="37"/>
      <c r="D987" s="37"/>
      <c r="E987" s="37"/>
      <c r="F987" s="37"/>
    </row>
    <row r="988" spans="1:6">
      <c r="A988" s="36"/>
      <c r="B988" s="36"/>
      <c r="C988" s="37"/>
      <c r="D988" s="37"/>
      <c r="E988" s="37"/>
      <c r="F988" s="37"/>
    </row>
    <row r="989" spans="1:6">
      <c r="A989" s="36"/>
      <c r="B989" s="36"/>
      <c r="C989" s="37"/>
      <c r="D989" s="37"/>
      <c r="E989" s="37"/>
      <c r="F989" s="37"/>
    </row>
    <row r="990" spans="1:6">
      <c r="A990" s="36"/>
      <c r="B990" s="36"/>
      <c r="C990" s="37"/>
      <c r="D990" s="37"/>
      <c r="E990" s="37"/>
      <c r="F990" s="37"/>
    </row>
    <row r="991" spans="1:6">
      <c r="A991" s="36"/>
      <c r="B991" s="36"/>
      <c r="C991" s="37"/>
      <c r="D991" s="37"/>
      <c r="E991" s="37"/>
      <c r="F991" s="37"/>
    </row>
    <row r="992" spans="1:6">
      <c r="A992" s="36"/>
      <c r="B992" s="36"/>
      <c r="C992" s="37"/>
      <c r="D992" s="37"/>
      <c r="E992" s="37"/>
      <c r="F992" s="37"/>
    </row>
    <row r="993" spans="1:6">
      <c r="A993" s="36"/>
      <c r="B993" s="36"/>
      <c r="C993" s="37"/>
      <c r="D993" s="37"/>
      <c r="E993" s="37"/>
      <c r="F993" s="37"/>
    </row>
    <row r="994" spans="1:6">
      <c r="A994" s="36"/>
      <c r="B994" s="36"/>
      <c r="C994" s="37"/>
      <c r="D994" s="37"/>
      <c r="E994" s="37"/>
      <c r="F994" s="37"/>
    </row>
    <row r="995" spans="1:6">
      <c r="A995" s="36"/>
      <c r="B995" s="36"/>
      <c r="C995" s="37"/>
      <c r="D995" s="37"/>
      <c r="E995" s="37"/>
      <c r="F995" s="37"/>
    </row>
    <row r="996" spans="1:6">
      <c r="A996" s="36"/>
      <c r="B996" s="36"/>
      <c r="C996" s="37"/>
      <c r="D996" s="37"/>
      <c r="E996" s="37"/>
      <c r="F996" s="37"/>
    </row>
    <row r="997" spans="1:6">
      <c r="A997" s="36"/>
      <c r="B997" s="36"/>
      <c r="C997" s="37"/>
      <c r="D997" s="37"/>
      <c r="E997" s="37"/>
      <c r="F997" s="37"/>
    </row>
    <row r="998" spans="1:6">
      <c r="A998" s="36"/>
      <c r="B998" s="36"/>
      <c r="C998" s="37"/>
      <c r="D998" s="37"/>
      <c r="E998" s="37"/>
      <c r="F998" s="37"/>
    </row>
    <row r="999" spans="1:6">
      <c r="A999" s="36"/>
      <c r="B999" s="36"/>
      <c r="C999" s="37"/>
      <c r="D999" s="37"/>
      <c r="E999" s="37"/>
      <c r="F999" s="37"/>
    </row>
    <row r="1000" spans="1:6">
      <c r="A1000" s="36"/>
      <c r="B1000" s="36"/>
      <c r="C1000" s="37"/>
      <c r="D1000" s="37"/>
      <c r="E1000" s="37"/>
      <c r="F1000" s="37"/>
    </row>
    <row r="1001" spans="1:6">
      <c r="A1001" s="36"/>
      <c r="B1001" s="36"/>
      <c r="C1001" s="37"/>
      <c r="D1001" s="37"/>
      <c r="E1001" s="37"/>
      <c r="F1001" s="37"/>
    </row>
    <row r="1002" spans="1:6">
      <c r="A1002" s="36"/>
      <c r="B1002" s="36"/>
      <c r="C1002" s="37"/>
      <c r="D1002" s="37"/>
      <c r="E1002" s="37"/>
      <c r="F1002" s="37"/>
    </row>
    <row r="1003" spans="1:6">
      <c r="A1003" s="36"/>
      <c r="B1003" s="36"/>
      <c r="C1003" s="37"/>
      <c r="D1003" s="37"/>
      <c r="E1003" s="37"/>
      <c r="F1003" s="37"/>
    </row>
    <row r="1004" spans="1:6">
      <c r="A1004" s="36"/>
      <c r="B1004" s="36"/>
      <c r="C1004" s="37"/>
      <c r="D1004" s="37"/>
      <c r="E1004" s="37"/>
      <c r="F1004" s="37"/>
    </row>
    <row r="1005" spans="1:6">
      <c r="A1005" s="36"/>
      <c r="B1005" s="36"/>
      <c r="C1005" s="37"/>
      <c r="D1005" s="37"/>
      <c r="E1005" s="37"/>
      <c r="F1005" s="37"/>
    </row>
    <row r="1006" spans="1:6">
      <c r="A1006" s="36"/>
      <c r="B1006" s="36"/>
      <c r="C1006" s="37"/>
      <c r="D1006" s="37"/>
      <c r="E1006" s="37"/>
      <c r="F1006" s="37"/>
    </row>
    <row r="1007" spans="1:6">
      <c r="A1007" s="36"/>
      <c r="B1007" s="36"/>
      <c r="C1007" s="37"/>
      <c r="D1007" s="37"/>
      <c r="E1007" s="37"/>
      <c r="F1007" s="37"/>
    </row>
    <row r="1008" spans="1:6">
      <c r="A1008" s="36"/>
      <c r="B1008" s="36"/>
      <c r="C1008" s="37"/>
      <c r="D1008" s="37"/>
      <c r="E1008" s="37"/>
      <c r="F1008" s="37"/>
    </row>
    <row r="1009" spans="1:6">
      <c r="A1009" s="36"/>
      <c r="B1009" s="36"/>
      <c r="C1009" s="37"/>
      <c r="D1009" s="37"/>
      <c r="E1009" s="37"/>
      <c r="F1009" s="37"/>
    </row>
    <row r="1010" spans="1:6">
      <c r="A1010" s="36"/>
      <c r="B1010" s="36"/>
      <c r="C1010" s="37"/>
      <c r="D1010" s="37"/>
      <c r="E1010" s="37"/>
      <c r="F1010" s="37"/>
    </row>
    <row r="1011" spans="1:6">
      <c r="A1011" s="36"/>
      <c r="B1011" s="36"/>
      <c r="C1011" s="37"/>
      <c r="D1011" s="37"/>
      <c r="E1011" s="37"/>
      <c r="F1011" s="37"/>
    </row>
    <row r="1012" spans="1:6">
      <c r="A1012" s="36"/>
      <c r="B1012" s="36"/>
      <c r="C1012" s="37"/>
      <c r="D1012" s="37"/>
      <c r="E1012" s="37"/>
      <c r="F1012" s="37"/>
    </row>
    <row r="1013" spans="1:6">
      <c r="A1013" s="36"/>
      <c r="B1013" s="36"/>
      <c r="C1013" s="37"/>
      <c r="D1013" s="37"/>
      <c r="E1013" s="37"/>
      <c r="F1013" s="37"/>
    </row>
    <row r="1014" spans="1:6">
      <c r="A1014" s="36"/>
      <c r="B1014" s="36"/>
      <c r="C1014" s="37"/>
      <c r="D1014" s="37"/>
      <c r="E1014" s="37"/>
      <c r="F1014" s="37"/>
    </row>
    <row r="1015" spans="1:6">
      <c r="A1015" s="36"/>
      <c r="B1015" s="36"/>
      <c r="C1015" s="37"/>
      <c r="D1015" s="37"/>
      <c r="E1015" s="37"/>
      <c r="F1015" s="37"/>
    </row>
    <row r="1016" spans="1:6">
      <c r="A1016" s="36"/>
      <c r="B1016" s="36"/>
      <c r="C1016" s="37"/>
      <c r="D1016" s="37"/>
      <c r="E1016" s="37"/>
      <c r="F1016" s="37"/>
    </row>
    <row r="1017" spans="1:6">
      <c r="A1017" s="36"/>
      <c r="B1017" s="36"/>
      <c r="C1017" s="37"/>
      <c r="D1017" s="37"/>
      <c r="E1017" s="37"/>
      <c r="F1017" s="37"/>
    </row>
    <row r="1018" spans="1:6">
      <c r="A1018" s="36"/>
      <c r="B1018" s="36"/>
      <c r="C1018" s="37"/>
      <c r="D1018" s="37"/>
      <c r="E1018" s="37"/>
      <c r="F1018" s="37"/>
    </row>
    <row r="1019" spans="1:6">
      <c r="A1019" s="36"/>
      <c r="B1019" s="36"/>
      <c r="C1019" s="37"/>
      <c r="D1019" s="37"/>
      <c r="E1019" s="37"/>
      <c r="F1019" s="37"/>
    </row>
    <row r="1020" spans="1:6">
      <c r="A1020" s="36"/>
      <c r="B1020" s="36"/>
      <c r="C1020" s="37"/>
      <c r="D1020" s="37"/>
      <c r="E1020" s="37"/>
      <c r="F1020" s="37"/>
    </row>
    <row r="1021" spans="1:6">
      <c r="A1021" s="36"/>
      <c r="B1021" s="36"/>
      <c r="C1021" s="37"/>
      <c r="D1021" s="37"/>
      <c r="E1021" s="37"/>
      <c r="F1021" s="37"/>
    </row>
    <row r="1022" spans="1:6">
      <c r="A1022" s="36"/>
      <c r="B1022" s="36"/>
      <c r="C1022" s="37"/>
      <c r="D1022" s="37"/>
      <c r="E1022" s="37"/>
      <c r="F1022" s="37"/>
    </row>
    <row r="1023" spans="1:6">
      <c r="A1023" s="36"/>
      <c r="B1023" s="36"/>
      <c r="C1023" s="37"/>
      <c r="D1023" s="37"/>
      <c r="E1023" s="37"/>
      <c r="F1023" s="37"/>
    </row>
    <row r="1024" spans="1:6">
      <c r="A1024" s="36"/>
      <c r="B1024" s="36"/>
      <c r="C1024" s="37"/>
      <c r="D1024" s="37"/>
      <c r="E1024" s="37"/>
      <c r="F1024" s="37"/>
    </row>
    <row r="1025" spans="1:6">
      <c r="A1025" s="36"/>
      <c r="B1025" s="36"/>
      <c r="C1025" s="37"/>
      <c r="D1025" s="37"/>
      <c r="E1025" s="37"/>
      <c r="F1025" s="37"/>
    </row>
    <row r="1026" spans="1:6">
      <c r="A1026" s="36"/>
      <c r="B1026" s="36"/>
      <c r="C1026" s="37"/>
      <c r="D1026" s="37"/>
      <c r="E1026" s="37"/>
      <c r="F1026" s="37"/>
    </row>
    <row r="1027" spans="1:6">
      <c r="A1027" s="36"/>
      <c r="B1027" s="36"/>
      <c r="C1027" s="37"/>
      <c r="D1027" s="37"/>
      <c r="E1027" s="37"/>
      <c r="F1027" s="37"/>
    </row>
    <row r="1028" spans="1:6">
      <c r="A1028" s="36"/>
      <c r="B1028" s="36"/>
      <c r="C1028" s="37"/>
      <c r="D1028" s="37"/>
      <c r="E1028" s="37"/>
      <c r="F1028" s="37"/>
    </row>
    <row r="1029" spans="1:6">
      <c r="A1029" s="36"/>
      <c r="B1029" s="36"/>
      <c r="C1029" s="37"/>
      <c r="D1029" s="37"/>
      <c r="E1029" s="37"/>
      <c r="F1029" s="37"/>
    </row>
    <row r="1030" spans="1:6">
      <c r="A1030" s="36"/>
      <c r="B1030" s="36"/>
      <c r="C1030" s="37"/>
      <c r="D1030" s="37"/>
      <c r="E1030" s="37"/>
      <c r="F1030" s="37"/>
    </row>
    <row r="1031" spans="1:6">
      <c r="A1031" s="36"/>
      <c r="B1031" s="36"/>
      <c r="C1031" s="37"/>
      <c r="D1031" s="37"/>
      <c r="E1031" s="37"/>
      <c r="F1031" s="37"/>
    </row>
    <row r="1032" spans="1:6">
      <c r="A1032" s="36"/>
      <c r="B1032" s="36"/>
      <c r="C1032" s="37"/>
      <c r="D1032" s="37"/>
      <c r="E1032" s="37"/>
      <c r="F1032" s="37"/>
    </row>
    <row r="1033" spans="1:6">
      <c r="A1033" s="36"/>
      <c r="B1033" s="36"/>
      <c r="C1033" s="37"/>
      <c r="D1033" s="37"/>
      <c r="E1033" s="37"/>
      <c r="F1033" s="37"/>
    </row>
    <row r="1034" spans="1:6">
      <c r="A1034" s="36"/>
      <c r="B1034" s="36"/>
      <c r="C1034" s="37"/>
      <c r="D1034" s="37"/>
      <c r="E1034" s="37"/>
      <c r="F1034" s="37"/>
    </row>
    <row r="1035" spans="1:6">
      <c r="A1035" s="36"/>
      <c r="B1035" s="36"/>
      <c r="C1035" s="37"/>
      <c r="D1035" s="37"/>
      <c r="E1035" s="37"/>
      <c r="F1035" s="37"/>
    </row>
    <row r="1036" spans="1:6">
      <c r="A1036" s="36"/>
      <c r="B1036" s="36"/>
      <c r="C1036" s="37"/>
      <c r="D1036" s="37"/>
      <c r="E1036" s="37"/>
      <c r="F1036" s="37"/>
    </row>
    <row r="1037" spans="1:6">
      <c r="A1037" s="36"/>
      <c r="B1037" s="36"/>
      <c r="C1037" s="37"/>
      <c r="D1037" s="37"/>
      <c r="E1037" s="37"/>
      <c r="F1037" s="37"/>
    </row>
    <row r="1038" spans="1:6">
      <c r="A1038" s="36"/>
      <c r="B1038" s="36"/>
      <c r="C1038" s="37"/>
      <c r="D1038" s="37"/>
      <c r="E1038" s="37"/>
      <c r="F1038" s="37"/>
    </row>
    <row r="1039" spans="1:6">
      <c r="A1039" s="36"/>
      <c r="B1039" s="36"/>
      <c r="C1039" s="37"/>
      <c r="D1039" s="37"/>
      <c r="E1039" s="37"/>
      <c r="F1039" s="37"/>
    </row>
    <row r="1040" spans="1:6">
      <c r="A1040" s="36"/>
      <c r="B1040" s="36"/>
      <c r="C1040" s="37"/>
      <c r="D1040" s="37"/>
      <c r="E1040" s="37"/>
      <c r="F1040" s="37"/>
    </row>
    <row r="1041" spans="1:6">
      <c r="A1041" s="36"/>
      <c r="B1041" s="36"/>
      <c r="C1041" s="37"/>
      <c r="D1041" s="37"/>
      <c r="E1041" s="37"/>
      <c r="F1041" s="37"/>
    </row>
    <row r="1042" spans="1:6">
      <c r="A1042" s="36"/>
      <c r="B1042" s="36"/>
      <c r="C1042" s="37"/>
      <c r="D1042" s="37"/>
      <c r="E1042" s="37"/>
      <c r="F1042" s="37"/>
    </row>
    <row r="1043" spans="1:6">
      <c r="A1043" s="36"/>
      <c r="B1043" s="36"/>
      <c r="C1043" s="37"/>
      <c r="D1043" s="37"/>
      <c r="E1043" s="37"/>
      <c r="F1043" s="37"/>
    </row>
    <row r="1044" spans="1:6">
      <c r="A1044" s="36"/>
      <c r="B1044" s="36"/>
      <c r="C1044" s="37"/>
      <c r="D1044" s="37"/>
      <c r="E1044" s="37"/>
      <c r="F1044" s="37"/>
    </row>
    <row r="1045" spans="1:6">
      <c r="A1045" s="36"/>
      <c r="B1045" s="36"/>
      <c r="C1045" s="37"/>
      <c r="D1045" s="37"/>
      <c r="E1045" s="37"/>
      <c r="F1045" s="37"/>
    </row>
    <row r="1046" spans="1:6">
      <c r="A1046" s="36"/>
      <c r="B1046" s="36"/>
      <c r="C1046" s="37"/>
      <c r="D1046" s="37"/>
      <c r="E1046" s="37"/>
      <c r="F1046" s="37"/>
    </row>
    <row r="1047" spans="1:6">
      <c r="A1047" s="36"/>
      <c r="B1047" s="36"/>
      <c r="C1047" s="37"/>
      <c r="D1047" s="37"/>
      <c r="E1047" s="37"/>
      <c r="F1047" s="37"/>
    </row>
    <row r="1048" spans="1:6">
      <c r="A1048" s="36"/>
      <c r="B1048" s="36"/>
      <c r="C1048" s="37"/>
      <c r="D1048" s="37"/>
      <c r="E1048" s="37"/>
      <c r="F1048" s="37"/>
    </row>
    <row r="1049" spans="1:6">
      <c r="A1049" s="36"/>
      <c r="B1049" s="36"/>
      <c r="C1049" s="37"/>
      <c r="D1049" s="37"/>
      <c r="E1049" s="37"/>
      <c r="F1049" s="37"/>
    </row>
    <row r="1050" spans="1:6">
      <c r="A1050" s="36"/>
      <c r="B1050" s="36"/>
      <c r="C1050" s="37"/>
      <c r="D1050" s="37"/>
      <c r="E1050" s="37"/>
      <c r="F1050" s="37"/>
    </row>
    <row r="1051" spans="1:6">
      <c r="A1051" s="36"/>
      <c r="B1051" s="36"/>
      <c r="C1051" s="37"/>
      <c r="D1051" s="37"/>
      <c r="E1051" s="37"/>
      <c r="F1051" s="37"/>
    </row>
    <row r="1052" spans="1:6">
      <c r="A1052" s="36"/>
      <c r="B1052" s="36"/>
      <c r="C1052" s="37"/>
      <c r="D1052" s="37"/>
      <c r="E1052" s="37"/>
      <c r="F1052" s="37"/>
    </row>
    <row r="1053" spans="1:6">
      <c r="A1053" s="36"/>
      <c r="B1053" s="36"/>
      <c r="C1053" s="37"/>
      <c r="D1053" s="37"/>
      <c r="E1053" s="37"/>
      <c r="F1053" s="37"/>
    </row>
    <row r="1054" spans="1:6">
      <c r="A1054" s="36"/>
      <c r="B1054" s="36"/>
      <c r="C1054" s="37"/>
      <c r="D1054" s="37"/>
      <c r="E1054" s="37"/>
      <c r="F1054" s="37"/>
    </row>
    <row r="1055" spans="1:6">
      <c r="A1055" s="36"/>
      <c r="B1055" s="36"/>
      <c r="C1055" s="37"/>
      <c r="D1055" s="37"/>
      <c r="E1055" s="37"/>
      <c r="F1055" s="37"/>
    </row>
    <row r="1056" spans="1:6">
      <c r="A1056" s="36"/>
      <c r="B1056" s="36"/>
      <c r="C1056" s="37"/>
      <c r="D1056" s="37"/>
      <c r="E1056" s="37"/>
      <c r="F1056" s="37"/>
    </row>
    <row r="1057" spans="1:6">
      <c r="A1057" s="36"/>
      <c r="B1057" s="36"/>
      <c r="C1057" s="37"/>
      <c r="D1057" s="37"/>
      <c r="E1057" s="37"/>
      <c r="F1057" s="37"/>
    </row>
    <row r="1058" spans="1:6">
      <c r="A1058" s="36"/>
      <c r="B1058" s="36"/>
      <c r="C1058" s="37"/>
      <c r="D1058" s="37"/>
      <c r="E1058" s="37"/>
      <c r="F1058" s="37"/>
    </row>
    <row r="1059" spans="1:6">
      <c r="A1059" s="36"/>
      <c r="B1059" s="36"/>
      <c r="C1059" s="37"/>
      <c r="D1059" s="37"/>
      <c r="E1059" s="37"/>
      <c r="F1059" s="37"/>
    </row>
    <row r="1060" spans="1:6">
      <c r="A1060" s="36"/>
      <c r="B1060" s="36"/>
      <c r="C1060" s="37"/>
      <c r="D1060" s="37"/>
      <c r="E1060" s="37"/>
      <c r="F1060" s="37"/>
    </row>
    <row r="1061" spans="1:6">
      <c r="A1061" s="36"/>
      <c r="B1061" s="36"/>
      <c r="C1061" s="37"/>
      <c r="D1061" s="37"/>
      <c r="E1061" s="37"/>
      <c r="F1061" s="37"/>
    </row>
    <row r="1062" spans="1:6">
      <c r="A1062" s="36"/>
      <c r="B1062" s="36"/>
      <c r="C1062" s="37"/>
      <c r="D1062" s="37"/>
      <c r="E1062" s="37"/>
      <c r="F1062" s="37"/>
    </row>
    <row r="1063" spans="1:6">
      <c r="A1063" s="36"/>
      <c r="B1063" s="36"/>
      <c r="C1063" s="37"/>
      <c r="D1063" s="37"/>
      <c r="E1063" s="37"/>
      <c r="F1063" s="37"/>
    </row>
    <row r="1064" spans="1:6">
      <c r="A1064" s="36"/>
      <c r="B1064" s="36"/>
      <c r="C1064" s="37"/>
      <c r="D1064" s="37"/>
      <c r="E1064" s="37"/>
      <c r="F1064" s="37"/>
    </row>
    <row r="1065" spans="1:6">
      <c r="A1065" s="36"/>
      <c r="B1065" s="36"/>
      <c r="C1065" s="37"/>
      <c r="D1065" s="37"/>
      <c r="E1065" s="37"/>
      <c r="F1065" s="37"/>
    </row>
    <row r="1066" spans="1:6">
      <c r="A1066" s="36"/>
      <c r="B1066" s="36"/>
      <c r="C1066" s="37"/>
      <c r="D1066" s="37"/>
      <c r="E1066" s="37"/>
      <c r="F1066" s="37"/>
    </row>
    <row r="1067" spans="1:6">
      <c r="A1067" s="36"/>
      <c r="B1067" s="36"/>
      <c r="C1067" s="37"/>
      <c r="D1067" s="37"/>
      <c r="E1067" s="37"/>
      <c r="F1067" s="37"/>
    </row>
    <row r="1068" spans="1:6">
      <c r="A1068" s="36"/>
      <c r="B1068" s="36"/>
      <c r="C1068" s="37"/>
      <c r="D1068" s="37"/>
      <c r="E1068" s="37"/>
      <c r="F1068" s="37"/>
    </row>
    <row r="1069" spans="1:6">
      <c r="A1069" s="36"/>
      <c r="B1069" s="36"/>
      <c r="C1069" s="37"/>
      <c r="D1069" s="37"/>
      <c r="E1069" s="37"/>
      <c r="F1069" s="37"/>
    </row>
    <row r="1070" spans="1:6">
      <c r="A1070" s="36"/>
      <c r="B1070" s="36"/>
      <c r="C1070" s="37"/>
      <c r="D1070" s="37"/>
      <c r="E1070" s="37"/>
      <c r="F1070" s="37"/>
    </row>
    <row r="1071" spans="1:6">
      <c r="A1071" s="36"/>
      <c r="B1071" s="36"/>
      <c r="C1071" s="37"/>
      <c r="D1071" s="37"/>
      <c r="E1071" s="37"/>
      <c r="F1071" s="37"/>
    </row>
    <row r="1072" spans="1:6">
      <c r="A1072" s="36"/>
      <c r="B1072" s="36"/>
      <c r="C1072" s="37"/>
      <c r="D1072" s="37"/>
      <c r="E1072" s="37"/>
      <c r="F1072" s="37"/>
    </row>
    <row r="1073" spans="1:6">
      <c r="A1073" s="36"/>
      <c r="B1073" s="36"/>
      <c r="C1073" s="37"/>
      <c r="D1073" s="37"/>
      <c r="E1073" s="37"/>
      <c r="F1073" s="37"/>
    </row>
    <row r="1074" spans="1:6">
      <c r="A1074" s="36"/>
      <c r="B1074" s="36"/>
      <c r="C1074" s="37"/>
      <c r="D1074" s="37"/>
      <c r="E1074" s="37"/>
      <c r="F1074" s="37"/>
    </row>
    <row r="1075" spans="1:6">
      <c r="A1075" s="36"/>
      <c r="B1075" s="36"/>
      <c r="C1075" s="37"/>
      <c r="D1075" s="37"/>
      <c r="E1075" s="37"/>
      <c r="F1075" s="37"/>
    </row>
    <row r="1076" spans="1:6">
      <c r="A1076" s="36"/>
      <c r="B1076" s="36"/>
      <c r="C1076" s="37"/>
      <c r="D1076" s="37"/>
      <c r="E1076" s="37"/>
      <c r="F1076" s="37"/>
    </row>
    <row r="1077" spans="1:6">
      <c r="A1077" s="36"/>
      <c r="B1077" s="36"/>
      <c r="C1077" s="37"/>
      <c r="D1077" s="37"/>
      <c r="E1077" s="37"/>
      <c r="F1077" s="37"/>
    </row>
    <row r="1078" spans="1:6">
      <c r="A1078" s="36"/>
      <c r="B1078" s="36"/>
      <c r="C1078" s="37"/>
      <c r="D1078" s="37"/>
      <c r="E1078" s="37"/>
      <c r="F1078" s="37"/>
    </row>
    <row r="1079" spans="1:6">
      <c r="A1079" s="36"/>
      <c r="B1079" s="36"/>
      <c r="C1079" s="37"/>
      <c r="D1079" s="37"/>
      <c r="E1079" s="37"/>
      <c r="F1079" s="37"/>
    </row>
    <row r="1080" spans="1:6">
      <c r="A1080" s="36"/>
      <c r="B1080" s="36"/>
      <c r="C1080" s="37"/>
      <c r="D1080" s="37"/>
      <c r="E1080" s="37"/>
      <c r="F1080" s="37"/>
    </row>
    <row r="1081" spans="1:6">
      <c r="A1081" s="36"/>
      <c r="B1081" s="36"/>
      <c r="C1081" s="37"/>
      <c r="D1081" s="37"/>
      <c r="E1081" s="37"/>
      <c r="F1081" s="37"/>
    </row>
    <row r="1082" spans="1:6">
      <c r="A1082" s="36"/>
      <c r="B1082" s="36"/>
      <c r="C1082" s="37"/>
      <c r="D1082" s="37"/>
      <c r="E1082" s="37"/>
      <c r="F1082" s="37"/>
    </row>
    <row r="1083" spans="1:6">
      <c r="A1083" s="36"/>
      <c r="B1083" s="36"/>
      <c r="C1083" s="37"/>
      <c r="D1083" s="37"/>
      <c r="E1083" s="37"/>
      <c r="F1083" s="37"/>
    </row>
    <row r="1084" spans="1:6">
      <c r="A1084" s="36"/>
      <c r="B1084" s="36"/>
      <c r="C1084" s="37"/>
      <c r="D1084" s="37"/>
      <c r="E1084" s="37"/>
      <c r="F1084" s="37"/>
    </row>
    <row r="1085" spans="1:6">
      <c r="A1085" s="36"/>
      <c r="B1085" s="36"/>
      <c r="C1085" s="37"/>
      <c r="D1085" s="37"/>
      <c r="E1085" s="37"/>
      <c r="F1085" s="37"/>
    </row>
    <row r="1086" spans="1:6">
      <c r="A1086" s="36"/>
      <c r="B1086" s="36"/>
      <c r="C1086" s="37"/>
      <c r="D1086" s="37"/>
      <c r="E1086" s="37"/>
      <c r="F1086" s="37"/>
    </row>
    <row r="1087" spans="1:6">
      <c r="A1087" s="36"/>
      <c r="B1087" s="36"/>
      <c r="C1087" s="37"/>
      <c r="D1087" s="37"/>
      <c r="E1087" s="37"/>
      <c r="F1087" s="37"/>
    </row>
    <row r="1088" spans="1:6">
      <c r="A1088" s="36"/>
      <c r="B1088" s="36"/>
      <c r="C1088" s="37"/>
      <c r="D1088" s="37"/>
      <c r="E1088" s="37"/>
      <c r="F1088" s="37"/>
    </row>
    <row r="1089" spans="1:6">
      <c r="A1089" s="36"/>
      <c r="B1089" s="36"/>
      <c r="C1089" s="37"/>
      <c r="D1089" s="37"/>
      <c r="E1089" s="37"/>
      <c r="F1089" s="37"/>
    </row>
    <row r="1090" spans="1:6">
      <c r="A1090" s="36"/>
      <c r="B1090" s="36"/>
      <c r="C1090" s="37"/>
      <c r="D1090" s="37"/>
      <c r="E1090" s="37"/>
      <c r="F1090" s="37"/>
    </row>
    <row r="1091" spans="1:6">
      <c r="A1091" s="36"/>
      <c r="B1091" s="36"/>
      <c r="C1091" s="37"/>
      <c r="D1091" s="37"/>
      <c r="E1091" s="37"/>
      <c r="F1091" s="37"/>
    </row>
    <row r="1092" spans="1:6">
      <c r="A1092" s="36"/>
      <c r="B1092" s="36"/>
      <c r="C1092" s="37"/>
      <c r="D1092" s="37"/>
      <c r="E1092" s="37"/>
      <c r="F1092" s="37"/>
    </row>
    <row r="1093" spans="1:6">
      <c r="A1093" s="36"/>
      <c r="B1093" s="36"/>
      <c r="C1093" s="37"/>
      <c r="D1093" s="37"/>
      <c r="E1093" s="37"/>
      <c r="F1093" s="37"/>
    </row>
    <row r="1094" spans="1:6">
      <c r="A1094" s="36"/>
      <c r="B1094" s="36"/>
      <c r="C1094" s="37"/>
      <c r="D1094" s="37"/>
      <c r="E1094" s="37"/>
      <c r="F1094" s="37"/>
    </row>
    <row r="1095" spans="1:6">
      <c r="A1095" s="36"/>
      <c r="B1095" s="36"/>
      <c r="C1095" s="37"/>
      <c r="D1095" s="37"/>
      <c r="E1095" s="37"/>
      <c r="F1095" s="37"/>
    </row>
    <row r="1096" spans="1:6">
      <c r="A1096" s="36"/>
      <c r="B1096" s="36"/>
      <c r="C1096" s="37"/>
      <c r="D1096" s="37"/>
      <c r="E1096" s="37"/>
      <c r="F1096" s="37"/>
    </row>
    <row r="1097" spans="1:6">
      <c r="A1097" s="36"/>
      <c r="B1097" s="36"/>
      <c r="C1097" s="37"/>
      <c r="D1097" s="37"/>
      <c r="E1097" s="37"/>
      <c r="F1097" s="37"/>
    </row>
    <row r="1098" spans="1:6">
      <c r="A1098" s="36"/>
      <c r="B1098" s="36"/>
      <c r="C1098" s="37"/>
      <c r="D1098" s="37"/>
      <c r="E1098" s="37"/>
      <c r="F1098" s="37"/>
    </row>
    <row r="1099" spans="1:6">
      <c r="A1099" s="36"/>
      <c r="B1099" s="36"/>
      <c r="C1099" s="37"/>
      <c r="D1099" s="37"/>
      <c r="E1099" s="37"/>
      <c r="F1099" s="37"/>
    </row>
    <row r="1100" spans="1:6">
      <c r="A1100" s="36"/>
      <c r="B1100" s="36"/>
      <c r="C1100" s="37"/>
      <c r="D1100" s="37"/>
      <c r="E1100" s="37"/>
      <c r="F1100" s="37"/>
    </row>
    <row r="1101" spans="1:6">
      <c r="A1101" s="36"/>
      <c r="B1101" s="36"/>
      <c r="C1101" s="37"/>
      <c r="D1101" s="37"/>
      <c r="E1101" s="37"/>
      <c r="F1101" s="37"/>
    </row>
    <row r="1102" spans="1:6">
      <c r="A1102" s="36"/>
      <c r="B1102" s="36"/>
      <c r="C1102" s="37"/>
      <c r="D1102" s="37"/>
      <c r="E1102" s="37"/>
      <c r="F1102" s="37"/>
    </row>
    <row r="1103" spans="1:6">
      <c r="A1103" s="36"/>
      <c r="B1103" s="36"/>
      <c r="C1103" s="37"/>
      <c r="D1103" s="37"/>
      <c r="E1103" s="37"/>
      <c r="F1103" s="37"/>
    </row>
    <row r="1104" spans="1:6">
      <c r="A1104" s="36"/>
      <c r="B1104" s="36"/>
      <c r="C1104" s="37"/>
      <c r="D1104" s="37"/>
      <c r="E1104" s="37"/>
      <c r="F1104" s="37"/>
    </row>
    <row r="1105" spans="1:6">
      <c r="A1105" s="36"/>
      <c r="B1105" s="36"/>
      <c r="C1105" s="37"/>
      <c r="D1105" s="37"/>
      <c r="E1105" s="37"/>
      <c r="F1105" s="37"/>
    </row>
    <row r="1106" spans="1:6">
      <c r="A1106" s="36"/>
      <c r="B1106" s="36"/>
      <c r="C1106" s="37"/>
      <c r="D1106" s="37"/>
      <c r="E1106" s="37"/>
      <c r="F1106" s="37"/>
    </row>
    <row r="1107" spans="1:6">
      <c r="A1107" s="36"/>
      <c r="B1107" s="36"/>
      <c r="C1107" s="37"/>
      <c r="D1107" s="37"/>
      <c r="E1107" s="37"/>
      <c r="F1107" s="37"/>
    </row>
    <row r="1108" spans="1:6">
      <c r="A1108" s="36"/>
      <c r="B1108" s="36"/>
      <c r="C1108" s="37"/>
      <c r="D1108" s="37"/>
      <c r="E1108" s="37"/>
      <c r="F1108" s="37"/>
    </row>
    <row r="1109" spans="1:6">
      <c r="A1109" s="36"/>
      <c r="B1109" s="36"/>
      <c r="C1109" s="37"/>
      <c r="D1109" s="37"/>
      <c r="E1109" s="37"/>
      <c r="F1109" s="37"/>
    </row>
    <row r="1110" spans="1:6">
      <c r="A1110" s="36"/>
      <c r="B1110" s="36"/>
      <c r="C1110" s="37"/>
      <c r="D1110" s="37"/>
      <c r="E1110" s="37"/>
      <c r="F1110" s="37"/>
    </row>
    <row r="1111" spans="1:6">
      <c r="A1111" s="36"/>
      <c r="B1111" s="36"/>
      <c r="C1111" s="37"/>
      <c r="D1111" s="37"/>
      <c r="E1111" s="37"/>
      <c r="F1111" s="37"/>
    </row>
    <row r="1112" spans="1:6">
      <c r="A1112" s="36"/>
      <c r="B1112" s="36"/>
      <c r="C1112" s="37"/>
      <c r="D1112" s="37"/>
      <c r="E1112" s="37"/>
      <c r="F1112" s="37"/>
    </row>
    <row r="1113" spans="1:6">
      <c r="A1113" s="36"/>
      <c r="B1113" s="36"/>
      <c r="C1113" s="37"/>
      <c r="D1113" s="37"/>
      <c r="E1113" s="37"/>
      <c r="F1113" s="37"/>
    </row>
    <row r="1114" spans="1:6">
      <c r="A1114" s="36"/>
      <c r="B1114" s="36"/>
      <c r="C1114" s="37"/>
      <c r="D1114" s="37"/>
      <c r="E1114" s="37"/>
      <c r="F1114" s="37"/>
    </row>
    <row r="1115" spans="1:6">
      <c r="A1115" s="36"/>
      <c r="B1115" s="36"/>
      <c r="C1115" s="37"/>
      <c r="D1115" s="37"/>
      <c r="E1115" s="37"/>
      <c r="F1115" s="37"/>
    </row>
    <row r="1116" spans="1:6">
      <c r="A1116" s="36"/>
      <c r="B1116" s="36"/>
      <c r="C1116" s="37"/>
      <c r="D1116" s="37"/>
      <c r="E1116" s="37"/>
      <c r="F1116" s="37"/>
    </row>
    <row r="1117" spans="1:6">
      <c r="A1117" s="36"/>
      <c r="B1117" s="36"/>
      <c r="C1117" s="37"/>
      <c r="D1117" s="37"/>
      <c r="E1117" s="37"/>
      <c r="F1117" s="37"/>
    </row>
    <row r="1118" spans="1:6">
      <c r="A1118" s="36"/>
      <c r="B1118" s="36"/>
      <c r="C1118" s="37"/>
      <c r="D1118" s="37"/>
      <c r="E1118" s="37"/>
      <c r="F1118" s="37"/>
    </row>
    <row r="1119" spans="1:6">
      <c r="A1119" s="36"/>
      <c r="B1119" s="36"/>
      <c r="C1119" s="37"/>
      <c r="D1119" s="37"/>
      <c r="E1119" s="37"/>
      <c r="F1119" s="37"/>
    </row>
    <row r="1120" spans="1:6">
      <c r="A1120" s="36"/>
      <c r="B1120" s="36"/>
      <c r="C1120" s="37"/>
      <c r="D1120" s="37"/>
      <c r="E1120" s="37"/>
      <c r="F1120" s="37"/>
    </row>
    <row r="1121" spans="1:6">
      <c r="A1121" s="36"/>
      <c r="B1121" s="36"/>
      <c r="C1121" s="37"/>
      <c r="D1121" s="37"/>
      <c r="E1121" s="37"/>
      <c r="F1121" s="37"/>
    </row>
    <row r="1122" spans="1:6">
      <c r="A1122" s="36"/>
      <c r="B1122" s="36"/>
      <c r="C1122" s="37"/>
      <c r="D1122" s="37"/>
      <c r="E1122" s="37"/>
      <c r="F1122" s="37"/>
    </row>
    <row r="1123" spans="1:6">
      <c r="A1123" s="36"/>
      <c r="B1123" s="36"/>
      <c r="C1123" s="37"/>
      <c r="D1123" s="37"/>
      <c r="E1123" s="37"/>
      <c r="F1123" s="37"/>
    </row>
    <row r="1124" spans="1:6">
      <c r="A1124" s="36"/>
      <c r="B1124" s="36"/>
      <c r="C1124" s="37"/>
      <c r="D1124" s="37"/>
      <c r="E1124" s="37"/>
      <c r="F1124" s="37"/>
    </row>
    <row r="1125" spans="1:6">
      <c r="A1125" s="36"/>
      <c r="B1125" s="36"/>
      <c r="C1125" s="37"/>
      <c r="D1125" s="37"/>
      <c r="E1125" s="37"/>
      <c r="F1125" s="37"/>
    </row>
    <row r="1126" spans="1:6">
      <c r="A1126" s="36"/>
      <c r="B1126" s="36"/>
      <c r="C1126" s="37"/>
      <c r="D1126" s="37"/>
      <c r="E1126" s="37"/>
      <c r="F1126" s="37"/>
    </row>
    <row r="1127" spans="1:6">
      <c r="A1127" s="36"/>
      <c r="B1127" s="36"/>
      <c r="C1127" s="37"/>
      <c r="D1127" s="37"/>
      <c r="E1127" s="37"/>
      <c r="F1127" s="37"/>
    </row>
    <row r="1128" spans="1:6">
      <c r="A1128" s="36"/>
      <c r="B1128" s="36"/>
      <c r="C1128" s="37"/>
      <c r="D1128" s="37"/>
      <c r="E1128" s="37"/>
      <c r="F1128" s="37"/>
    </row>
    <row r="1129" spans="1:6">
      <c r="A1129" s="36"/>
      <c r="B1129" s="36"/>
      <c r="C1129" s="37"/>
      <c r="D1129" s="37"/>
      <c r="E1129" s="37"/>
      <c r="F1129" s="37"/>
    </row>
    <row r="1130" spans="1:6">
      <c r="A1130" s="36"/>
      <c r="B1130" s="36"/>
      <c r="C1130" s="37"/>
      <c r="D1130" s="37"/>
      <c r="E1130" s="37"/>
      <c r="F1130" s="37"/>
    </row>
    <row r="1131" spans="1:6">
      <c r="A1131" s="36"/>
      <c r="B1131" s="36"/>
      <c r="C1131" s="37"/>
      <c r="D1131" s="37"/>
      <c r="E1131" s="37"/>
      <c r="F1131" s="37"/>
    </row>
    <row r="1132" spans="1:6">
      <c r="A1132" s="36"/>
      <c r="B1132" s="36"/>
      <c r="C1132" s="37"/>
      <c r="D1132" s="37"/>
      <c r="E1132" s="37"/>
      <c r="F1132" s="37"/>
    </row>
    <row r="1133" spans="1:6">
      <c r="A1133" s="36"/>
      <c r="B1133" s="36"/>
      <c r="C1133" s="37"/>
      <c r="D1133" s="37"/>
      <c r="E1133" s="37"/>
      <c r="F1133" s="37"/>
    </row>
    <row r="1134" spans="1:6">
      <c r="A1134" s="36"/>
      <c r="B1134" s="36"/>
      <c r="C1134" s="37"/>
      <c r="D1134" s="37"/>
      <c r="E1134" s="37"/>
      <c r="F1134" s="37"/>
    </row>
    <row r="1135" spans="1:6">
      <c r="A1135" s="36"/>
      <c r="B1135" s="36"/>
      <c r="C1135" s="37"/>
      <c r="D1135" s="37"/>
      <c r="E1135" s="37"/>
      <c r="F1135" s="37"/>
    </row>
    <row r="1136" spans="1:6">
      <c r="A1136" s="36"/>
      <c r="B1136" s="36"/>
      <c r="C1136" s="37"/>
      <c r="D1136" s="37"/>
      <c r="E1136" s="37"/>
      <c r="F1136" s="37"/>
    </row>
    <row r="1137" spans="1:6">
      <c r="A1137" s="36"/>
      <c r="B1137" s="36"/>
      <c r="C1137" s="37"/>
      <c r="D1137" s="37"/>
      <c r="E1137" s="37"/>
      <c r="F1137" s="37"/>
    </row>
    <row r="1138" spans="1:6">
      <c r="A1138" s="36"/>
      <c r="B1138" s="36"/>
      <c r="C1138" s="37"/>
      <c r="D1138" s="37"/>
      <c r="E1138" s="37"/>
      <c r="F1138" s="37"/>
    </row>
    <row r="1139" spans="1:6">
      <c r="A1139" s="36"/>
      <c r="B1139" s="36"/>
      <c r="C1139" s="37"/>
      <c r="D1139" s="37"/>
      <c r="E1139" s="37"/>
      <c r="F1139" s="37"/>
    </row>
    <row r="1140" spans="1:6">
      <c r="A1140" s="36"/>
      <c r="B1140" s="36"/>
      <c r="C1140" s="37"/>
      <c r="D1140" s="37"/>
      <c r="E1140" s="37"/>
      <c r="F1140" s="37"/>
    </row>
    <row r="1141" spans="1:6">
      <c r="A1141" s="36"/>
      <c r="B1141" s="36"/>
      <c r="C1141" s="37"/>
      <c r="D1141" s="37"/>
      <c r="E1141" s="37"/>
      <c r="F1141" s="37"/>
    </row>
    <row r="1142" spans="1:6">
      <c r="A1142" s="36"/>
      <c r="B1142" s="36"/>
      <c r="C1142" s="37"/>
      <c r="D1142" s="37"/>
      <c r="E1142" s="37"/>
      <c r="F1142" s="37"/>
    </row>
    <row r="1143" spans="1:6">
      <c r="A1143" s="36"/>
      <c r="B1143" s="36"/>
      <c r="C1143" s="37"/>
      <c r="D1143" s="37"/>
      <c r="E1143" s="37"/>
      <c r="F1143" s="37"/>
    </row>
    <row r="1144" spans="1:6">
      <c r="A1144" s="36"/>
      <c r="B1144" s="36"/>
      <c r="C1144" s="37"/>
      <c r="D1144" s="37"/>
      <c r="E1144" s="37"/>
      <c r="F1144" s="37"/>
    </row>
    <row r="1145" spans="1:6">
      <c r="A1145" s="36"/>
      <c r="B1145" s="36"/>
      <c r="C1145" s="37"/>
      <c r="D1145" s="37"/>
      <c r="E1145" s="37"/>
      <c r="F1145" s="37"/>
    </row>
    <row r="1146" spans="1:6">
      <c r="A1146" s="36"/>
      <c r="B1146" s="36"/>
      <c r="C1146" s="37"/>
      <c r="D1146" s="37"/>
      <c r="E1146" s="37"/>
      <c r="F1146" s="37"/>
    </row>
    <row r="1147" spans="1:6">
      <c r="A1147" s="36"/>
      <c r="B1147" s="36"/>
      <c r="C1147" s="37"/>
      <c r="D1147" s="37"/>
      <c r="E1147" s="37"/>
      <c r="F1147" s="37"/>
    </row>
    <row r="1148" spans="1:6">
      <c r="A1148" s="36"/>
      <c r="B1148" s="36"/>
      <c r="C1148" s="37"/>
      <c r="D1148" s="37"/>
      <c r="E1148" s="37"/>
      <c r="F1148" s="37"/>
    </row>
    <row r="1149" spans="1:6">
      <c r="A1149" s="36"/>
      <c r="B1149" s="36"/>
      <c r="C1149" s="37"/>
      <c r="D1149" s="37"/>
      <c r="E1149" s="37"/>
      <c r="F1149" s="37"/>
    </row>
    <row r="1150" spans="1:6">
      <c r="A1150" s="36"/>
      <c r="B1150" s="36"/>
      <c r="C1150" s="37"/>
      <c r="D1150" s="37"/>
      <c r="E1150" s="37"/>
      <c r="F1150" s="37"/>
    </row>
    <row r="1151" spans="1:6">
      <c r="A1151" s="36"/>
      <c r="B1151" s="36"/>
      <c r="C1151" s="37"/>
      <c r="D1151" s="37"/>
      <c r="E1151" s="37"/>
      <c r="F1151" s="37"/>
    </row>
    <row r="1152" spans="1:6">
      <c r="A1152" s="36"/>
      <c r="B1152" s="36"/>
      <c r="C1152" s="37"/>
      <c r="D1152" s="37"/>
      <c r="E1152" s="37"/>
      <c r="F1152" s="37"/>
    </row>
    <row r="1153" spans="1:6">
      <c r="A1153" s="36"/>
      <c r="B1153" s="36"/>
      <c r="C1153" s="37"/>
      <c r="D1153" s="37"/>
      <c r="E1153" s="37"/>
      <c r="F1153" s="37"/>
    </row>
    <row r="1154" spans="1:6">
      <c r="A1154" s="36"/>
      <c r="B1154" s="36"/>
      <c r="C1154" s="37"/>
      <c r="D1154" s="37"/>
      <c r="E1154" s="37"/>
      <c r="F1154" s="37"/>
    </row>
    <row r="1155" spans="1:6">
      <c r="A1155" s="36"/>
      <c r="B1155" s="36"/>
      <c r="C1155" s="37"/>
      <c r="D1155" s="37"/>
      <c r="E1155" s="37"/>
      <c r="F1155" s="37"/>
    </row>
    <row r="1156" spans="1:6">
      <c r="A1156" s="36"/>
      <c r="B1156" s="36"/>
      <c r="C1156" s="37"/>
      <c r="D1156" s="37"/>
      <c r="E1156" s="37"/>
      <c r="F1156" s="37"/>
    </row>
    <row r="1157" spans="1:6">
      <c r="A1157" s="36"/>
      <c r="B1157" s="36"/>
      <c r="C1157" s="37"/>
      <c r="D1157" s="37"/>
      <c r="E1157" s="37"/>
      <c r="F1157" s="37"/>
    </row>
    <row r="1158" spans="1:6">
      <c r="A1158" s="36"/>
      <c r="B1158" s="36"/>
      <c r="C1158" s="37"/>
      <c r="D1158" s="37"/>
      <c r="E1158" s="37"/>
      <c r="F1158" s="37"/>
    </row>
    <row r="1159" spans="1:6">
      <c r="A1159" s="36"/>
      <c r="B1159" s="36"/>
      <c r="C1159" s="37"/>
      <c r="D1159" s="37"/>
      <c r="E1159" s="37"/>
      <c r="F1159" s="37"/>
    </row>
    <row r="1160" spans="1:6">
      <c r="A1160" s="36"/>
      <c r="B1160" s="36"/>
      <c r="C1160" s="37"/>
      <c r="D1160" s="37"/>
      <c r="E1160" s="37"/>
      <c r="F1160" s="37"/>
    </row>
    <row r="1161" spans="1:6">
      <c r="A1161" s="36"/>
      <c r="B1161" s="36"/>
      <c r="C1161" s="37"/>
      <c r="D1161" s="37"/>
      <c r="E1161" s="37"/>
      <c r="F1161" s="37"/>
    </row>
    <row r="1162" spans="1:6">
      <c r="A1162" s="36"/>
      <c r="B1162" s="36"/>
      <c r="C1162" s="37"/>
      <c r="D1162" s="37"/>
      <c r="E1162" s="37"/>
      <c r="F1162" s="37"/>
    </row>
    <row r="1163" spans="1:6">
      <c r="A1163" s="36"/>
      <c r="B1163" s="36"/>
      <c r="C1163" s="37"/>
      <c r="D1163" s="37"/>
      <c r="E1163" s="37"/>
      <c r="F1163" s="37"/>
    </row>
    <row r="1164" spans="1:6">
      <c r="A1164" s="36"/>
      <c r="B1164" s="36"/>
      <c r="C1164" s="37"/>
      <c r="D1164" s="37"/>
      <c r="E1164" s="37"/>
      <c r="F1164" s="37"/>
    </row>
    <row r="1165" spans="1:6">
      <c r="A1165" s="36"/>
      <c r="B1165" s="36"/>
      <c r="C1165" s="37"/>
      <c r="D1165" s="37"/>
      <c r="E1165" s="37"/>
      <c r="F1165" s="37"/>
    </row>
    <row r="1166" spans="1:6">
      <c r="A1166" s="36"/>
      <c r="B1166" s="36"/>
      <c r="C1166" s="37"/>
      <c r="D1166" s="37"/>
      <c r="E1166" s="37"/>
      <c r="F1166" s="37"/>
    </row>
    <row r="1167" spans="1:6">
      <c r="A1167" s="36"/>
      <c r="B1167" s="36"/>
      <c r="C1167" s="37"/>
      <c r="D1167" s="37"/>
      <c r="E1167" s="37"/>
      <c r="F1167" s="37"/>
    </row>
    <row r="1168" spans="1:6">
      <c r="A1168" s="36"/>
      <c r="B1168" s="36"/>
      <c r="C1168" s="37"/>
      <c r="D1168" s="37"/>
      <c r="E1168" s="37"/>
      <c r="F1168" s="37"/>
    </row>
    <row r="1169" spans="1:6">
      <c r="A1169" s="36"/>
      <c r="B1169" s="36"/>
      <c r="C1169" s="37"/>
      <c r="D1169" s="37"/>
      <c r="E1169" s="37"/>
      <c r="F1169" s="37"/>
    </row>
    <row r="1170" spans="1:6">
      <c r="A1170" s="36"/>
      <c r="B1170" s="36"/>
      <c r="C1170" s="37"/>
      <c r="D1170" s="37"/>
      <c r="E1170" s="37"/>
      <c r="F1170" s="37"/>
    </row>
    <row r="1171" spans="1:6">
      <c r="A1171" s="36"/>
      <c r="B1171" s="36"/>
      <c r="C1171" s="37"/>
      <c r="D1171" s="37"/>
      <c r="E1171" s="37"/>
      <c r="F1171" s="37"/>
    </row>
    <row r="1172" spans="1:6">
      <c r="A1172" s="36"/>
      <c r="B1172" s="36"/>
      <c r="C1172" s="37"/>
      <c r="D1172" s="37"/>
      <c r="E1172" s="37"/>
      <c r="F1172" s="37"/>
    </row>
    <row r="1173" spans="1:6">
      <c r="A1173" s="36"/>
      <c r="B1173" s="36"/>
      <c r="C1173" s="37"/>
      <c r="D1173" s="37"/>
      <c r="E1173" s="37"/>
      <c r="F1173" s="37"/>
    </row>
    <row r="1174" spans="1:6">
      <c r="A1174" s="36"/>
      <c r="B1174" s="36"/>
      <c r="C1174" s="37"/>
      <c r="D1174" s="37"/>
      <c r="E1174" s="37"/>
      <c r="F1174" s="37"/>
    </row>
    <row r="1175" spans="1:6">
      <c r="A1175" s="36"/>
      <c r="B1175" s="36"/>
      <c r="C1175" s="37"/>
      <c r="D1175" s="37"/>
      <c r="E1175" s="37"/>
      <c r="F1175" s="37"/>
    </row>
    <row r="1176" spans="1:6">
      <c r="A1176" s="36"/>
      <c r="B1176" s="36"/>
      <c r="C1176" s="37"/>
      <c r="D1176" s="37"/>
      <c r="E1176" s="37"/>
      <c r="F1176" s="37"/>
    </row>
    <row r="1177" spans="1:6">
      <c r="A1177" s="36"/>
      <c r="B1177" s="36"/>
      <c r="C1177" s="37"/>
      <c r="D1177" s="37"/>
      <c r="E1177" s="37"/>
      <c r="F1177" s="37"/>
    </row>
    <row r="1178" spans="1:6">
      <c r="A1178" s="36"/>
      <c r="B1178" s="36"/>
      <c r="C1178" s="37"/>
      <c r="D1178" s="37"/>
      <c r="E1178" s="37"/>
      <c r="F1178" s="37"/>
    </row>
    <row r="1179" spans="1:6">
      <c r="A1179" s="36"/>
      <c r="B1179" s="36"/>
      <c r="C1179" s="37"/>
      <c r="D1179" s="37"/>
      <c r="E1179" s="37"/>
      <c r="F1179" s="37"/>
    </row>
    <row r="1180" spans="1:6">
      <c r="A1180" s="36"/>
      <c r="B1180" s="36"/>
      <c r="C1180" s="37"/>
      <c r="D1180" s="37"/>
      <c r="E1180" s="37"/>
      <c r="F1180" s="37"/>
    </row>
    <row r="1181" spans="1:6">
      <c r="A1181" s="36"/>
      <c r="B1181" s="36"/>
      <c r="C1181" s="37"/>
      <c r="D1181" s="37"/>
      <c r="E1181" s="37"/>
      <c r="F1181" s="37"/>
    </row>
    <row r="1182" spans="1:6">
      <c r="A1182" s="36"/>
      <c r="B1182" s="36"/>
      <c r="C1182" s="37"/>
      <c r="D1182" s="37"/>
      <c r="E1182" s="37"/>
      <c r="F1182" s="37"/>
    </row>
    <row r="1183" spans="1:6">
      <c r="A1183" s="36"/>
      <c r="B1183" s="36"/>
      <c r="C1183" s="37"/>
      <c r="D1183" s="37"/>
      <c r="E1183" s="37"/>
      <c r="F1183" s="37"/>
    </row>
    <row r="1184" spans="1:6">
      <c r="A1184" s="36"/>
      <c r="B1184" s="36"/>
      <c r="C1184" s="37"/>
      <c r="D1184" s="37"/>
      <c r="E1184" s="37"/>
      <c r="F1184" s="37"/>
    </row>
    <row r="1185" spans="1:6">
      <c r="A1185" s="36"/>
      <c r="B1185" s="36"/>
      <c r="C1185" s="37"/>
      <c r="D1185" s="37"/>
      <c r="E1185" s="37"/>
      <c r="F1185" s="37"/>
    </row>
    <row r="1186" spans="1:6">
      <c r="A1186" s="36"/>
      <c r="B1186" s="36"/>
      <c r="C1186" s="37"/>
      <c r="D1186" s="37"/>
      <c r="E1186" s="37"/>
      <c r="F1186" s="37"/>
    </row>
    <row r="1187" spans="1:6">
      <c r="A1187" s="36"/>
      <c r="B1187" s="36"/>
      <c r="C1187" s="37"/>
      <c r="D1187" s="37"/>
      <c r="E1187" s="37"/>
      <c r="F1187" s="37"/>
    </row>
    <row r="1188" spans="1:6">
      <c r="A1188" s="36"/>
      <c r="B1188" s="36"/>
      <c r="C1188" s="37"/>
      <c r="D1188" s="37"/>
      <c r="E1188" s="37"/>
      <c r="F1188" s="37"/>
    </row>
    <row r="1189" spans="1:6">
      <c r="A1189" s="36"/>
      <c r="B1189" s="36"/>
      <c r="C1189" s="37"/>
      <c r="D1189" s="37"/>
      <c r="E1189" s="37"/>
      <c r="F1189" s="37"/>
    </row>
    <row r="1190" spans="1:6">
      <c r="A1190" s="36"/>
      <c r="B1190" s="36"/>
      <c r="C1190" s="37"/>
      <c r="D1190" s="37"/>
      <c r="E1190" s="37"/>
      <c r="F1190" s="37"/>
    </row>
    <row r="1191" spans="1:6">
      <c r="A1191" s="36"/>
      <c r="B1191" s="36"/>
      <c r="C1191" s="37"/>
      <c r="D1191" s="37"/>
      <c r="E1191" s="37"/>
      <c r="F1191" s="37"/>
    </row>
    <row r="1192" spans="1:6">
      <c r="A1192" s="36"/>
      <c r="B1192" s="36"/>
      <c r="C1192" s="37"/>
      <c r="D1192" s="37"/>
      <c r="E1192" s="37"/>
      <c r="F1192" s="37"/>
    </row>
    <row r="1193" spans="1:6">
      <c r="A1193" s="36"/>
      <c r="B1193" s="36"/>
      <c r="C1193" s="37"/>
      <c r="D1193" s="37"/>
      <c r="E1193" s="37"/>
      <c r="F1193" s="37"/>
    </row>
    <row r="1194" spans="1:6">
      <c r="A1194" s="36"/>
      <c r="B1194" s="36"/>
      <c r="C1194" s="37"/>
      <c r="D1194" s="37"/>
      <c r="E1194" s="37"/>
      <c r="F1194" s="37"/>
    </row>
    <row r="1195" spans="1:6">
      <c r="A1195" s="36"/>
      <c r="B1195" s="36"/>
      <c r="C1195" s="37"/>
      <c r="D1195" s="37"/>
      <c r="E1195" s="37"/>
      <c r="F1195" s="37"/>
    </row>
    <row r="1196" spans="1:6">
      <c r="A1196" s="36"/>
      <c r="B1196" s="36"/>
      <c r="C1196" s="37"/>
      <c r="D1196" s="37"/>
      <c r="E1196" s="37"/>
      <c r="F1196" s="37"/>
    </row>
    <row r="1197" spans="1:6">
      <c r="A1197" s="36"/>
      <c r="B1197" s="36"/>
      <c r="C1197" s="37"/>
      <c r="D1197" s="37"/>
      <c r="E1197" s="37"/>
      <c r="F1197" s="37"/>
    </row>
    <row r="1198" spans="1:6">
      <c r="A1198" s="36"/>
      <c r="B1198" s="36"/>
      <c r="C1198" s="37"/>
      <c r="D1198" s="37"/>
      <c r="E1198" s="37"/>
      <c r="F1198" s="37"/>
    </row>
    <row r="1199" spans="1:6">
      <c r="A1199" s="36"/>
      <c r="B1199" s="36"/>
      <c r="C1199" s="37"/>
      <c r="D1199" s="37"/>
      <c r="E1199" s="37"/>
      <c r="F1199" s="37"/>
    </row>
    <row r="1200" spans="1:6">
      <c r="A1200" s="36"/>
      <c r="B1200" s="36"/>
      <c r="C1200" s="37"/>
      <c r="D1200" s="37"/>
      <c r="E1200" s="37"/>
      <c r="F1200" s="37"/>
    </row>
    <row r="1201" spans="1:6">
      <c r="A1201" s="36"/>
      <c r="B1201" s="36"/>
      <c r="C1201" s="37"/>
      <c r="D1201" s="37"/>
      <c r="E1201" s="37"/>
      <c r="F1201" s="37"/>
    </row>
    <row r="1202" spans="1:6">
      <c r="A1202" s="36"/>
      <c r="B1202" s="36"/>
      <c r="C1202" s="37"/>
      <c r="D1202" s="37"/>
      <c r="E1202" s="37"/>
      <c r="F1202" s="37"/>
    </row>
    <row r="1203" spans="1:6">
      <c r="A1203" s="36"/>
      <c r="B1203" s="36"/>
      <c r="C1203" s="37"/>
      <c r="D1203" s="37"/>
      <c r="E1203" s="37"/>
      <c r="F1203" s="37"/>
    </row>
    <row r="1204" spans="1:6">
      <c r="A1204" s="36"/>
      <c r="B1204" s="36"/>
      <c r="C1204" s="37"/>
      <c r="D1204" s="37"/>
      <c r="E1204" s="37"/>
      <c r="F1204" s="37"/>
    </row>
    <row r="1205" spans="1:6">
      <c r="A1205" s="36"/>
      <c r="B1205" s="36"/>
      <c r="C1205" s="37"/>
      <c r="D1205" s="37"/>
      <c r="E1205" s="37"/>
      <c r="F1205" s="37"/>
    </row>
    <row r="1206" spans="1:6">
      <c r="A1206" s="36"/>
      <c r="B1206" s="36"/>
      <c r="C1206" s="37"/>
      <c r="D1206" s="37"/>
      <c r="E1206" s="37"/>
      <c r="F1206" s="37"/>
    </row>
    <row r="1207" spans="1:6">
      <c r="A1207" s="36"/>
      <c r="B1207" s="36"/>
      <c r="C1207" s="37"/>
      <c r="D1207" s="37"/>
      <c r="E1207" s="37"/>
      <c r="F1207" s="37"/>
    </row>
    <row r="1208" spans="1:6">
      <c r="A1208" s="36"/>
      <c r="B1208" s="36"/>
      <c r="C1208" s="37"/>
      <c r="D1208" s="37"/>
      <c r="E1208" s="37"/>
      <c r="F1208" s="37"/>
    </row>
    <row r="1209" spans="1:6">
      <c r="A1209" s="36"/>
      <c r="B1209" s="36"/>
      <c r="C1209" s="37"/>
      <c r="D1209" s="37"/>
      <c r="E1209" s="37"/>
      <c r="F1209" s="37"/>
    </row>
    <row r="1210" spans="1:6">
      <c r="A1210" s="36"/>
      <c r="B1210" s="36"/>
      <c r="C1210" s="37"/>
      <c r="D1210" s="37"/>
      <c r="E1210" s="37"/>
      <c r="F1210" s="37"/>
    </row>
    <row r="1211" spans="1:6">
      <c r="A1211" s="36"/>
      <c r="B1211" s="36"/>
      <c r="C1211" s="37"/>
      <c r="D1211" s="37"/>
      <c r="E1211" s="37"/>
      <c r="F1211" s="37"/>
    </row>
    <row r="1212" spans="1:6">
      <c r="A1212" s="36"/>
      <c r="B1212" s="36"/>
      <c r="C1212" s="37"/>
      <c r="D1212" s="37"/>
      <c r="E1212" s="37"/>
      <c r="F1212" s="37"/>
    </row>
    <row r="1213" spans="1:6">
      <c r="A1213" s="36"/>
      <c r="B1213" s="36"/>
      <c r="C1213" s="37"/>
      <c r="D1213" s="37"/>
      <c r="E1213" s="37"/>
      <c r="F1213" s="37"/>
    </row>
    <row r="1214" spans="1:6">
      <c r="A1214" s="36"/>
      <c r="B1214" s="36"/>
      <c r="C1214" s="37"/>
      <c r="D1214" s="37"/>
      <c r="E1214" s="37"/>
      <c r="F1214" s="37"/>
    </row>
    <row r="1215" spans="1:6">
      <c r="A1215" s="36"/>
      <c r="B1215" s="36"/>
      <c r="C1215" s="37"/>
      <c r="D1215" s="37"/>
      <c r="E1215" s="37"/>
      <c r="F1215" s="37"/>
    </row>
    <row r="1216" spans="1:6">
      <c r="A1216" s="36"/>
      <c r="B1216" s="36"/>
      <c r="C1216" s="37"/>
      <c r="D1216" s="37"/>
      <c r="E1216" s="37"/>
      <c r="F1216" s="37"/>
    </row>
    <row r="1217" spans="1:6">
      <c r="A1217" s="36"/>
      <c r="B1217" s="36"/>
      <c r="C1217" s="37"/>
      <c r="D1217" s="37"/>
      <c r="E1217" s="37"/>
      <c r="F1217" s="37"/>
    </row>
    <row r="1218" spans="1:6">
      <c r="A1218" s="36"/>
      <c r="B1218" s="36"/>
      <c r="C1218" s="37"/>
      <c r="D1218" s="37"/>
      <c r="E1218" s="37"/>
      <c r="F1218" s="37"/>
    </row>
    <row r="1219" spans="1:6">
      <c r="A1219" s="36"/>
      <c r="B1219" s="36"/>
      <c r="C1219" s="37"/>
      <c r="D1219" s="37"/>
      <c r="E1219" s="37"/>
      <c r="F1219" s="37"/>
    </row>
    <row r="1220" spans="1:6">
      <c r="A1220" s="36"/>
      <c r="B1220" s="36"/>
      <c r="C1220" s="37"/>
      <c r="D1220" s="37"/>
      <c r="E1220" s="37"/>
      <c r="F1220" s="37"/>
    </row>
    <row r="1221" spans="1:6">
      <c r="A1221" s="36"/>
      <c r="B1221" s="36"/>
      <c r="C1221" s="37"/>
      <c r="D1221" s="37"/>
      <c r="E1221" s="37"/>
      <c r="F1221" s="37"/>
    </row>
    <row r="1222" spans="1:6">
      <c r="A1222" s="36"/>
      <c r="B1222" s="36"/>
      <c r="C1222" s="37"/>
      <c r="D1222" s="37"/>
      <c r="E1222" s="37"/>
      <c r="F1222" s="37"/>
    </row>
    <row r="1223" spans="1:6">
      <c r="A1223" s="36"/>
      <c r="B1223" s="36"/>
      <c r="C1223" s="37"/>
      <c r="D1223" s="37"/>
      <c r="E1223" s="37"/>
      <c r="F1223" s="37"/>
    </row>
    <row r="1224" spans="1:6">
      <c r="A1224" s="36"/>
      <c r="B1224" s="36"/>
      <c r="C1224" s="37"/>
      <c r="D1224" s="37"/>
      <c r="E1224" s="37"/>
      <c r="F1224" s="37"/>
    </row>
    <row r="1225" spans="1:6">
      <c r="A1225" s="36"/>
      <c r="B1225" s="36"/>
      <c r="C1225" s="37"/>
      <c r="D1225" s="37"/>
      <c r="E1225" s="37"/>
      <c r="F1225" s="37"/>
    </row>
    <row r="1226" spans="1:6">
      <c r="A1226" s="36"/>
      <c r="B1226" s="36"/>
      <c r="C1226" s="37"/>
      <c r="D1226" s="37"/>
      <c r="E1226" s="37"/>
      <c r="F1226" s="37"/>
    </row>
    <row r="1227" spans="1:6">
      <c r="A1227" s="36"/>
      <c r="B1227" s="36"/>
      <c r="C1227" s="37"/>
      <c r="D1227" s="37"/>
      <c r="E1227" s="37"/>
      <c r="F1227" s="37"/>
    </row>
    <row r="1228" spans="1:6">
      <c r="A1228" s="36"/>
      <c r="B1228" s="36"/>
      <c r="C1228" s="37"/>
      <c r="D1228" s="37"/>
      <c r="E1228" s="37"/>
      <c r="F1228" s="37"/>
    </row>
    <row r="1229" spans="1:6">
      <c r="A1229" s="36"/>
      <c r="B1229" s="36"/>
      <c r="C1229" s="37"/>
      <c r="D1229" s="37"/>
      <c r="E1229" s="37"/>
      <c r="F1229" s="37"/>
    </row>
    <row r="1230" spans="1:6">
      <c r="A1230" s="36"/>
      <c r="B1230" s="36"/>
      <c r="C1230" s="37"/>
      <c r="D1230" s="37"/>
      <c r="E1230" s="37"/>
      <c r="F1230" s="37"/>
    </row>
    <row r="1231" spans="1:6">
      <c r="A1231" s="36"/>
      <c r="B1231" s="36"/>
      <c r="C1231" s="37"/>
      <c r="D1231" s="37"/>
      <c r="E1231" s="37"/>
      <c r="F1231" s="37"/>
    </row>
    <row r="1232" spans="1:6">
      <c r="A1232" s="36"/>
      <c r="B1232" s="36"/>
      <c r="C1232" s="37"/>
      <c r="D1232" s="37"/>
      <c r="E1232" s="37"/>
      <c r="F1232" s="37"/>
    </row>
    <row r="1233" spans="1:6">
      <c r="A1233" s="36"/>
      <c r="B1233" s="36"/>
      <c r="C1233" s="37"/>
      <c r="D1233" s="37"/>
      <c r="E1233" s="37"/>
      <c r="F1233" s="37"/>
    </row>
    <row r="1234" spans="1:6">
      <c r="A1234" s="36"/>
      <c r="B1234" s="36"/>
      <c r="C1234" s="37"/>
      <c r="D1234" s="37"/>
      <c r="E1234" s="37"/>
      <c r="F1234" s="37"/>
    </row>
    <row r="1235" spans="1:6">
      <c r="A1235" s="36"/>
      <c r="B1235" s="36"/>
      <c r="C1235" s="37"/>
      <c r="D1235" s="37"/>
      <c r="E1235" s="37"/>
      <c r="F1235" s="37"/>
    </row>
    <row r="1236" spans="1:6">
      <c r="A1236" s="36"/>
      <c r="B1236" s="36"/>
      <c r="C1236" s="37"/>
      <c r="D1236" s="37"/>
      <c r="E1236" s="37"/>
      <c r="F1236" s="37"/>
    </row>
    <row r="1237" spans="1:6">
      <c r="A1237" s="36"/>
      <c r="B1237" s="36"/>
      <c r="C1237" s="37"/>
      <c r="D1237" s="37"/>
      <c r="E1237" s="37"/>
      <c r="F1237" s="37"/>
    </row>
    <row r="1238" spans="1:6">
      <c r="A1238" s="36"/>
      <c r="B1238" s="36"/>
      <c r="C1238" s="37"/>
      <c r="D1238" s="37"/>
      <c r="E1238" s="37"/>
      <c r="F1238" s="37"/>
    </row>
    <row r="1239" spans="1:6">
      <c r="A1239" s="36"/>
      <c r="B1239" s="36"/>
      <c r="C1239" s="37"/>
      <c r="D1239" s="37"/>
      <c r="E1239" s="37"/>
      <c r="F1239" s="37"/>
    </row>
    <row r="1240" spans="1:6">
      <c r="A1240" s="36"/>
      <c r="B1240" s="36"/>
      <c r="C1240" s="37"/>
      <c r="D1240" s="37"/>
      <c r="E1240" s="37"/>
      <c r="F1240" s="37"/>
    </row>
    <row r="1241" spans="1:6">
      <c r="A1241" s="36"/>
      <c r="B1241" s="36"/>
      <c r="C1241" s="37"/>
      <c r="D1241" s="37"/>
      <c r="E1241" s="37"/>
      <c r="F1241" s="37"/>
    </row>
    <row r="1242" spans="1:6">
      <c r="A1242" s="36"/>
      <c r="B1242" s="36"/>
      <c r="C1242" s="37"/>
      <c r="D1242" s="37"/>
      <c r="E1242" s="37"/>
      <c r="F1242" s="37"/>
    </row>
    <row r="1243" spans="1:6">
      <c r="A1243" s="36"/>
      <c r="B1243" s="36"/>
      <c r="C1243" s="37"/>
      <c r="D1243" s="37"/>
      <c r="E1243" s="37"/>
      <c r="F1243" s="37"/>
    </row>
    <row r="1244" spans="1:6">
      <c r="A1244" s="36"/>
      <c r="B1244" s="36"/>
      <c r="C1244" s="37"/>
      <c r="D1244" s="37"/>
      <c r="E1244" s="37"/>
      <c r="F1244" s="37"/>
    </row>
    <row r="1245" spans="1:6">
      <c r="A1245" s="36"/>
      <c r="B1245" s="36"/>
      <c r="C1245" s="37"/>
      <c r="D1245" s="37"/>
      <c r="E1245" s="37"/>
      <c r="F1245" s="37"/>
    </row>
    <row r="1246" spans="1:6">
      <c r="A1246" s="36"/>
      <c r="B1246" s="36"/>
      <c r="C1246" s="37"/>
      <c r="D1246" s="37"/>
      <c r="E1246" s="37"/>
      <c r="F1246" s="37"/>
    </row>
    <row r="1247" spans="1:6">
      <c r="A1247" s="36"/>
      <c r="B1247" s="36"/>
      <c r="C1247" s="37"/>
      <c r="D1247" s="37"/>
      <c r="E1247" s="37"/>
      <c r="F1247" s="37"/>
    </row>
    <row r="1248" spans="1:6">
      <c r="A1248" s="36"/>
      <c r="B1248" s="36"/>
      <c r="C1248" s="37"/>
      <c r="D1248" s="37"/>
      <c r="E1248" s="37"/>
      <c r="F1248" s="37"/>
    </row>
    <row r="1249" spans="1:6">
      <c r="A1249" s="36"/>
      <c r="B1249" s="36"/>
      <c r="C1249" s="37"/>
      <c r="D1249" s="37"/>
      <c r="E1249" s="37"/>
      <c r="F1249" s="37"/>
    </row>
    <row r="1250" spans="1:6">
      <c r="A1250" s="36"/>
      <c r="B1250" s="36"/>
      <c r="C1250" s="37"/>
      <c r="D1250" s="37"/>
      <c r="E1250" s="37"/>
      <c r="F1250" s="37"/>
    </row>
    <row r="1251" spans="1:6">
      <c r="A1251" s="36"/>
      <c r="B1251" s="36"/>
      <c r="C1251" s="37"/>
      <c r="D1251" s="37"/>
      <c r="E1251" s="37"/>
      <c r="F1251" s="37"/>
    </row>
    <row r="1252" spans="1:6">
      <c r="A1252" s="36"/>
      <c r="B1252" s="36"/>
      <c r="C1252" s="37"/>
      <c r="D1252" s="37"/>
      <c r="E1252" s="37"/>
      <c r="F1252" s="37"/>
    </row>
    <row r="1253" spans="1:6">
      <c r="A1253" s="36"/>
      <c r="B1253" s="36"/>
      <c r="C1253" s="37"/>
      <c r="D1253" s="37"/>
      <c r="E1253" s="37"/>
      <c r="F1253" s="37"/>
    </row>
    <row r="1254" spans="1:6">
      <c r="A1254" s="36"/>
      <c r="B1254" s="36"/>
      <c r="C1254" s="37"/>
      <c r="D1254" s="37"/>
      <c r="E1254" s="37"/>
      <c r="F1254" s="37"/>
    </row>
    <row r="1255" spans="1:6">
      <c r="A1255" s="36"/>
      <c r="B1255" s="36"/>
      <c r="C1255" s="37"/>
      <c r="D1255" s="37"/>
      <c r="E1255" s="37"/>
      <c r="F1255" s="37"/>
    </row>
    <row r="1256" spans="1:6">
      <c r="A1256" s="36"/>
      <c r="B1256" s="36"/>
      <c r="C1256" s="37"/>
      <c r="D1256" s="37"/>
      <c r="E1256" s="37"/>
      <c r="F1256" s="37"/>
    </row>
    <row r="1257" spans="1:6">
      <c r="A1257" s="36"/>
      <c r="B1257" s="36"/>
      <c r="C1257" s="37"/>
      <c r="D1257" s="37"/>
      <c r="E1257" s="37"/>
      <c r="F1257" s="37"/>
    </row>
    <row r="1258" spans="1:6">
      <c r="A1258" s="36"/>
      <c r="B1258" s="36"/>
      <c r="C1258" s="37"/>
      <c r="D1258" s="37"/>
      <c r="E1258" s="37"/>
      <c r="F1258" s="37"/>
    </row>
    <row r="1259" spans="1:6">
      <c r="A1259" s="36"/>
      <c r="B1259" s="36"/>
      <c r="C1259" s="37"/>
      <c r="D1259" s="37"/>
      <c r="E1259" s="37"/>
      <c r="F1259" s="37"/>
    </row>
    <row r="1260" spans="1:6">
      <c r="A1260" s="36"/>
      <c r="B1260" s="36"/>
      <c r="C1260" s="37"/>
      <c r="D1260" s="37"/>
      <c r="E1260" s="37"/>
      <c r="F1260" s="37"/>
    </row>
    <row r="1261" spans="1:6">
      <c r="A1261" s="36"/>
      <c r="B1261" s="36"/>
      <c r="C1261" s="37"/>
      <c r="D1261" s="37"/>
      <c r="E1261" s="37"/>
      <c r="F1261" s="37"/>
    </row>
    <row r="1262" spans="1:6">
      <c r="A1262" s="36"/>
      <c r="B1262" s="36"/>
      <c r="C1262" s="37"/>
      <c r="D1262" s="37"/>
      <c r="E1262" s="37"/>
      <c r="F1262" s="37"/>
    </row>
    <row r="1263" spans="1:6">
      <c r="A1263" s="36"/>
      <c r="B1263" s="36"/>
      <c r="C1263" s="37"/>
      <c r="D1263" s="37"/>
      <c r="E1263" s="37"/>
      <c r="F1263" s="37"/>
    </row>
    <row r="1264" spans="1:6">
      <c r="A1264" s="36"/>
      <c r="B1264" s="36"/>
      <c r="C1264" s="37"/>
      <c r="D1264" s="37"/>
      <c r="E1264" s="37"/>
      <c r="F1264" s="37"/>
    </row>
    <row r="1265" spans="1:6">
      <c r="A1265" s="36"/>
      <c r="B1265" s="36"/>
      <c r="C1265" s="37"/>
      <c r="D1265" s="37"/>
      <c r="E1265" s="37"/>
      <c r="F1265" s="37"/>
    </row>
    <row r="1266" spans="1:6">
      <c r="A1266" s="36"/>
      <c r="B1266" s="36"/>
      <c r="C1266" s="37"/>
      <c r="D1266" s="37"/>
      <c r="E1266" s="37"/>
      <c r="F1266" s="37"/>
    </row>
    <row r="1267" spans="1:6">
      <c r="A1267" s="36"/>
      <c r="B1267" s="36"/>
      <c r="C1267" s="37"/>
      <c r="D1267" s="37"/>
      <c r="E1267" s="37"/>
      <c r="F1267" s="37"/>
    </row>
    <row r="1268" spans="1:6">
      <c r="A1268" s="36"/>
      <c r="B1268" s="36"/>
      <c r="C1268" s="37"/>
      <c r="D1268" s="37"/>
      <c r="E1268" s="37"/>
      <c r="F1268" s="37"/>
    </row>
    <row r="1269" spans="1:6">
      <c r="A1269" s="36"/>
      <c r="B1269" s="36"/>
      <c r="C1269" s="37"/>
      <c r="D1269" s="37"/>
      <c r="E1269" s="37"/>
      <c r="F1269" s="37"/>
    </row>
    <row r="1270" spans="1:6">
      <c r="A1270" s="36"/>
      <c r="B1270" s="36"/>
      <c r="C1270" s="37"/>
      <c r="D1270" s="37"/>
      <c r="E1270" s="37"/>
      <c r="F1270" s="37"/>
    </row>
    <row r="1271" spans="1:6">
      <c r="A1271" s="36"/>
      <c r="B1271" s="36"/>
      <c r="C1271" s="37"/>
      <c r="D1271" s="37"/>
      <c r="E1271" s="37"/>
      <c r="F1271" s="37"/>
    </row>
    <row r="1272" spans="1:6">
      <c r="A1272" s="36"/>
      <c r="B1272" s="36"/>
      <c r="C1272" s="37"/>
      <c r="D1272" s="37"/>
      <c r="E1272" s="37"/>
      <c r="F1272" s="37"/>
    </row>
    <row r="1273" spans="1:6">
      <c r="A1273" s="36"/>
      <c r="B1273" s="36"/>
      <c r="C1273" s="37"/>
      <c r="D1273" s="37"/>
      <c r="E1273" s="37"/>
      <c r="F1273" s="37"/>
    </row>
    <row r="1274" spans="1:6">
      <c r="A1274" s="36"/>
      <c r="B1274" s="36"/>
      <c r="C1274" s="37"/>
      <c r="D1274" s="37"/>
      <c r="E1274" s="37"/>
      <c r="F1274" s="37"/>
    </row>
    <row r="1275" spans="1:6">
      <c r="A1275" s="36"/>
      <c r="B1275" s="36"/>
      <c r="C1275" s="37"/>
      <c r="D1275" s="37"/>
      <c r="E1275" s="37"/>
      <c r="F1275" s="37"/>
    </row>
    <row r="1276" spans="1:6">
      <c r="A1276" s="36"/>
      <c r="B1276" s="36"/>
      <c r="C1276" s="37"/>
      <c r="D1276" s="37"/>
      <c r="E1276" s="37"/>
      <c r="F1276" s="37"/>
    </row>
    <row r="1277" spans="1:6">
      <c r="A1277" s="36"/>
      <c r="B1277" s="36"/>
      <c r="C1277" s="37"/>
      <c r="D1277" s="37"/>
      <c r="E1277" s="37"/>
      <c r="F1277" s="37"/>
    </row>
    <row r="1278" spans="1:6">
      <c r="A1278" s="36"/>
      <c r="B1278" s="36"/>
      <c r="C1278" s="37"/>
      <c r="D1278" s="37"/>
      <c r="E1278" s="37"/>
      <c r="F1278" s="37"/>
    </row>
    <row r="1279" spans="1:6">
      <c r="A1279" s="36"/>
      <c r="B1279" s="36"/>
      <c r="C1279" s="37"/>
      <c r="D1279" s="37"/>
      <c r="E1279" s="37"/>
      <c r="F1279" s="37"/>
    </row>
    <row r="1280" spans="1:6">
      <c r="A1280" s="36"/>
      <c r="B1280" s="36"/>
      <c r="C1280" s="37"/>
      <c r="D1280" s="37"/>
      <c r="E1280" s="37"/>
      <c r="F1280" s="37"/>
    </row>
    <row r="1281" spans="1:6">
      <c r="A1281" s="36"/>
      <c r="B1281" s="36"/>
      <c r="C1281" s="37"/>
      <c r="D1281" s="37"/>
      <c r="E1281" s="37"/>
      <c r="F1281" s="37"/>
    </row>
  </sheetData>
  <pageMargins left="0.70866141732283472" right="0.11811023622047245" top="0.43307086614173229" bottom="0.59055118110236227" header="0.19685039370078741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1"/>
  <sheetViews>
    <sheetView tabSelected="1" topLeftCell="A353" zoomScaleNormal="100" zoomScaleSheetLayoutView="100" workbookViewId="0">
      <selection activeCell="F558" sqref="F558"/>
    </sheetView>
  </sheetViews>
  <sheetFormatPr defaultRowHeight="11.25" outlineLevelRow="2"/>
  <cols>
    <col min="1" max="1" width="7.42578125" style="41" customWidth="1"/>
    <col min="2" max="2" width="4.7109375" style="41" customWidth="1"/>
    <col min="3" max="3" width="9.140625" style="67"/>
    <col min="4" max="4" width="39" style="68" customWidth="1"/>
    <col min="5" max="5" width="10.7109375" style="68" customWidth="1"/>
    <col min="6" max="7" width="10.7109375" style="41" customWidth="1"/>
    <col min="8" max="10" width="9.140625" style="41"/>
    <col min="11" max="11" width="26.140625" style="41" customWidth="1"/>
    <col min="12" max="16384" width="9.140625" style="41"/>
  </cols>
  <sheetData>
    <row r="1" spans="1:11" ht="12" thickBot="1">
      <c r="D1" s="101"/>
      <c r="E1" s="101"/>
      <c r="F1" s="1"/>
      <c r="G1" s="1"/>
    </row>
    <row r="2" spans="1:11" ht="30" customHeight="1" thickTop="1">
      <c r="A2" s="102"/>
      <c r="B2" s="161"/>
      <c r="C2" s="42"/>
      <c r="D2" s="142" t="s">
        <v>274</v>
      </c>
      <c r="E2" s="142"/>
      <c r="F2" s="143"/>
      <c r="G2" s="391"/>
    </row>
    <row r="3" spans="1:11" ht="11.25" customHeight="1" thickBot="1">
      <c r="A3" s="97"/>
      <c r="B3" s="162"/>
      <c r="C3" s="98"/>
      <c r="D3" s="100"/>
      <c r="E3" s="100"/>
      <c r="F3" s="99"/>
      <c r="G3" s="392"/>
    </row>
    <row r="4" spans="1:11" ht="12" customHeight="1" thickTop="1" thickBot="1">
      <c r="A4" s="91"/>
      <c r="B4" s="91"/>
      <c r="C4" s="84"/>
      <c r="D4" s="85"/>
      <c r="E4" s="85"/>
      <c r="F4" s="86"/>
      <c r="G4" s="86"/>
      <c r="K4" s="69"/>
    </row>
    <row r="5" spans="1:11" ht="20.25" hidden="1" customHeight="1" thickTop="1">
      <c r="A5" s="47"/>
      <c r="B5" s="2"/>
      <c r="C5" s="48"/>
      <c r="D5" s="46"/>
      <c r="E5" s="46"/>
      <c r="F5" s="39"/>
      <c r="G5" s="39"/>
    </row>
    <row r="6" spans="1:11" ht="23.25" hidden="1" customHeight="1" thickTop="1" thickBot="1">
      <c r="A6" s="2"/>
      <c r="B6" s="2"/>
      <c r="C6" s="48"/>
      <c r="D6" s="46"/>
      <c r="E6" s="46"/>
      <c r="F6" s="2"/>
      <c r="G6" s="2"/>
    </row>
    <row r="7" spans="1:11" ht="0.75" hidden="1" customHeight="1" thickBot="1">
      <c r="A7" s="47"/>
      <c r="B7" s="2"/>
      <c r="C7" s="48"/>
      <c r="D7" s="46"/>
      <c r="E7" s="46"/>
      <c r="F7" s="49"/>
      <c r="G7" s="49"/>
    </row>
    <row r="8" spans="1:11" ht="12" thickTop="1">
      <c r="A8" s="103" t="s">
        <v>52</v>
      </c>
      <c r="B8" s="163"/>
      <c r="C8" s="104"/>
      <c r="D8" s="281"/>
      <c r="E8" s="309">
        <v>2012</v>
      </c>
      <c r="F8" s="118">
        <v>2013</v>
      </c>
      <c r="G8" s="119">
        <v>2014</v>
      </c>
    </row>
    <row r="9" spans="1:11" ht="12" customHeight="1">
      <c r="A9" s="50"/>
      <c r="B9" s="52"/>
      <c r="C9" s="51"/>
      <c r="D9" s="278"/>
      <c r="E9" s="310" t="s">
        <v>245</v>
      </c>
      <c r="F9" s="310" t="s">
        <v>245</v>
      </c>
      <c r="G9" s="310" t="s">
        <v>245</v>
      </c>
      <c r="K9" s="69"/>
    </row>
    <row r="10" spans="1:11" ht="12" customHeight="1">
      <c r="A10" s="133" t="s">
        <v>234</v>
      </c>
      <c r="B10" s="164"/>
      <c r="C10" s="132"/>
      <c r="D10" s="282"/>
      <c r="E10" s="243">
        <f>E11+E16+E25+E94</f>
        <v>74741</v>
      </c>
      <c r="F10" s="243">
        <f>F11+F16+F25+F94</f>
        <v>74872</v>
      </c>
      <c r="G10" s="243">
        <f>G11+G16+G25+G94</f>
        <v>74065</v>
      </c>
    </row>
    <row r="11" spans="1:11" ht="12" customHeight="1">
      <c r="A11" s="53"/>
      <c r="B11" s="165"/>
      <c r="C11" s="54">
        <v>610</v>
      </c>
      <c r="D11" s="283" t="s">
        <v>59</v>
      </c>
      <c r="E11" s="80">
        <f>E12+E13+E14+E15</f>
        <v>36240</v>
      </c>
      <c r="F11" s="80">
        <f>F12+F13+F14+F15</f>
        <v>36740</v>
      </c>
      <c r="G11" s="80">
        <f>G12+G13+G14+G15</f>
        <v>37240</v>
      </c>
    </row>
    <row r="12" spans="1:11" ht="0.75" customHeight="1" outlineLevel="2">
      <c r="A12" s="55" t="s">
        <v>51</v>
      </c>
      <c r="B12" s="168" t="s">
        <v>118</v>
      </c>
      <c r="C12" s="51">
        <v>611</v>
      </c>
      <c r="D12" s="278" t="s">
        <v>60</v>
      </c>
      <c r="E12" s="312">
        <v>31000</v>
      </c>
      <c r="F12" s="375">
        <v>31500</v>
      </c>
      <c r="G12" s="312">
        <v>32000</v>
      </c>
    </row>
    <row r="13" spans="1:11" ht="12" hidden="1" customHeight="1" outlineLevel="2">
      <c r="A13" s="50"/>
      <c r="B13" s="168" t="s">
        <v>118</v>
      </c>
      <c r="C13" s="51">
        <v>612</v>
      </c>
      <c r="D13" s="278" t="s">
        <v>61</v>
      </c>
      <c r="E13" s="312">
        <v>3100</v>
      </c>
      <c r="F13" s="312">
        <v>3100</v>
      </c>
      <c r="G13" s="312">
        <v>3100</v>
      </c>
    </row>
    <row r="14" spans="1:11" ht="12" hidden="1" customHeight="1" outlineLevel="2">
      <c r="A14" s="50"/>
      <c r="B14" s="168" t="s">
        <v>118</v>
      </c>
      <c r="C14" s="51">
        <v>613</v>
      </c>
      <c r="D14" s="278" t="s">
        <v>226</v>
      </c>
      <c r="E14" s="312">
        <v>140</v>
      </c>
      <c r="F14" s="312">
        <v>140</v>
      </c>
      <c r="G14" s="312">
        <v>140</v>
      </c>
    </row>
    <row r="15" spans="1:11" ht="12" hidden="1" customHeight="1" outlineLevel="2">
      <c r="A15" s="50"/>
      <c r="B15" s="168" t="s">
        <v>118</v>
      </c>
      <c r="C15" s="38">
        <v>614</v>
      </c>
      <c r="D15" s="278" t="s">
        <v>27</v>
      </c>
      <c r="E15" s="312">
        <v>2000</v>
      </c>
      <c r="F15" s="312">
        <v>2000</v>
      </c>
      <c r="G15" s="312">
        <v>2000</v>
      </c>
    </row>
    <row r="16" spans="1:11" s="58" customFormat="1" ht="12" customHeight="1" collapsed="1">
      <c r="A16" s="56"/>
      <c r="B16" s="169"/>
      <c r="C16" s="57">
        <v>620</v>
      </c>
      <c r="D16" s="283" t="s">
        <v>42</v>
      </c>
      <c r="E16" s="80">
        <f>E17+E19+E20+E21+E22+E23+E24+E18</f>
        <v>12814</v>
      </c>
      <c r="F16" s="80">
        <f>F17+F19+F20+F21+F22+F23+F24+F18</f>
        <v>12726</v>
      </c>
      <c r="G16" s="80">
        <f>G17+G19+G20+G21+G22+G23+G24+G18</f>
        <v>12726</v>
      </c>
    </row>
    <row r="17" spans="1:7" ht="12" hidden="1" customHeight="1" outlineLevel="1">
      <c r="A17" s="50" t="s">
        <v>51</v>
      </c>
      <c r="B17" s="168" t="s">
        <v>118</v>
      </c>
      <c r="C17" s="51">
        <v>621</v>
      </c>
      <c r="D17" s="278" t="s">
        <v>62</v>
      </c>
      <c r="E17" s="312">
        <v>2550</v>
      </c>
      <c r="F17" s="312">
        <v>2420</v>
      </c>
      <c r="G17" s="312">
        <v>2420</v>
      </c>
    </row>
    <row r="18" spans="1:7" ht="12" hidden="1" customHeight="1" outlineLevel="1">
      <c r="A18" s="50"/>
      <c r="B18" s="168" t="s">
        <v>118</v>
      </c>
      <c r="C18" s="51">
        <v>623</v>
      </c>
      <c r="D18" s="278" t="s">
        <v>63</v>
      </c>
      <c r="E18" s="312">
        <v>1200</v>
      </c>
      <c r="F18" s="312">
        <v>1230</v>
      </c>
      <c r="G18" s="312">
        <v>1230</v>
      </c>
    </row>
    <row r="19" spans="1:7" ht="12" hidden="1" customHeight="1" outlineLevel="1">
      <c r="A19" s="50"/>
      <c r="B19" s="168" t="s">
        <v>118</v>
      </c>
      <c r="C19" s="51" t="s">
        <v>4</v>
      </c>
      <c r="D19" s="278" t="s">
        <v>64</v>
      </c>
      <c r="E19" s="312">
        <v>504</v>
      </c>
      <c r="F19" s="312">
        <v>504</v>
      </c>
      <c r="G19" s="312">
        <v>504</v>
      </c>
    </row>
    <row r="20" spans="1:7" ht="12" hidden="1" customHeight="1" outlineLevel="1">
      <c r="A20" s="50"/>
      <c r="B20" s="168" t="s">
        <v>118</v>
      </c>
      <c r="C20" s="51" t="s">
        <v>5</v>
      </c>
      <c r="D20" s="278" t="s">
        <v>65</v>
      </c>
      <c r="E20" s="312">
        <v>5100</v>
      </c>
      <c r="F20" s="312">
        <v>5099</v>
      </c>
      <c r="G20" s="312">
        <v>5099</v>
      </c>
    </row>
    <row r="21" spans="1:7" ht="12" hidden="1" customHeight="1" outlineLevel="1">
      <c r="A21" s="50"/>
      <c r="B21" s="168" t="s">
        <v>118</v>
      </c>
      <c r="C21" s="38">
        <v>625003</v>
      </c>
      <c r="D21" s="278" t="s">
        <v>66</v>
      </c>
      <c r="E21" s="312">
        <v>300</v>
      </c>
      <c r="F21" s="312">
        <v>296</v>
      </c>
      <c r="G21" s="312">
        <v>296</v>
      </c>
    </row>
    <row r="22" spans="1:7" ht="12" hidden="1" customHeight="1" outlineLevel="1">
      <c r="A22" s="50"/>
      <c r="B22" s="168" t="s">
        <v>118</v>
      </c>
      <c r="C22" s="38">
        <v>625004</v>
      </c>
      <c r="D22" s="278" t="s">
        <v>67</v>
      </c>
      <c r="E22" s="312">
        <v>1090</v>
      </c>
      <c r="F22" s="312">
        <v>1093</v>
      </c>
      <c r="G22" s="312">
        <v>1093</v>
      </c>
    </row>
    <row r="23" spans="1:7" ht="12" hidden="1" customHeight="1" outlineLevel="1">
      <c r="A23" s="50"/>
      <c r="B23" s="168" t="s">
        <v>118</v>
      </c>
      <c r="C23" s="38">
        <v>625005</v>
      </c>
      <c r="D23" s="278" t="s">
        <v>68</v>
      </c>
      <c r="E23" s="312">
        <v>370</v>
      </c>
      <c r="F23" s="312">
        <v>370</v>
      </c>
      <c r="G23" s="312">
        <v>370</v>
      </c>
    </row>
    <row r="24" spans="1:7" ht="12" hidden="1" customHeight="1" outlineLevel="1">
      <c r="A24" s="50"/>
      <c r="B24" s="168" t="s">
        <v>118</v>
      </c>
      <c r="C24" s="38">
        <v>625007</v>
      </c>
      <c r="D24" s="278" t="s">
        <v>69</v>
      </c>
      <c r="E24" s="312">
        <v>1700</v>
      </c>
      <c r="F24" s="312">
        <v>1714</v>
      </c>
      <c r="G24" s="312">
        <v>1714</v>
      </c>
    </row>
    <row r="25" spans="1:7" s="60" customFormat="1" ht="12" customHeight="1" collapsed="1">
      <c r="A25" s="59"/>
      <c r="B25" s="165"/>
      <c r="C25" s="54">
        <v>630</v>
      </c>
      <c r="D25" s="284" t="s">
        <v>6</v>
      </c>
      <c r="E25" s="80">
        <f>E26+E28+E35+E47+E54+E59</f>
        <v>25367</v>
      </c>
      <c r="F25" s="80">
        <f>F26+F28+F35+F47+F54+F59</f>
        <v>25076</v>
      </c>
      <c r="G25" s="80">
        <f>G26+G28+G35+G47+G54+G59</f>
        <v>23769</v>
      </c>
    </row>
    <row r="26" spans="1:7" s="60" customFormat="1" ht="12" customHeight="1">
      <c r="A26" s="176" t="s">
        <v>51</v>
      </c>
      <c r="B26" s="170"/>
      <c r="C26" s="186">
        <v>631</v>
      </c>
      <c r="D26" s="279" t="s">
        <v>35</v>
      </c>
      <c r="E26" s="80">
        <f>E27</f>
        <v>80</v>
      </c>
      <c r="F26" s="80">
        <f>F27</f>
        <v>80</v>
      </c>
      <c r="G26" s="80">
        <f>G27</f>
        <v>60</v>
      </c>
    </row>
    <row r="27" spans="1:7" ht="0.75" customHeight="1" outlineLevel="1">
      <c r="A27" s="50" t="s">
        <v>51</v>
      </c>
      <c r="B27" s="168" t="s">
        <v>118</v>
      </c>
      <c r="C27" s="82" t="s">
        <v>7</v>
      </c>
      <c r="D27" s="285" t="s">
        <v>70</v>
      </c>
      <c r="E27" s="312">
        <v>80</v>
      </c>
      <c r="F27" s="375">
        <v>80</v>
      </c>
      <c r="G27" s="312">
        <v>60</v>
      </c>
    </row>
    <row r="28" spans="1:7" s="60" customFormat="1" ht="12" customHeight="1">
      <c r="A28" s="59"/>
      <c r="B28" s="165"/>
      <c r="C28" s="186">
        <v>632</v>
      </c>
      <c r="D28" s="280" t="s">
        <v>36</v>
      </c>
      <c r="E28" s="80">
        <f>E29+E30+E31+E32+E33+E34</f>
        <v>6745</v>
      </c>
      <c r="F28" s="80">
        <f>F29+F30+F31+F32+F33+F34</f>
        <v>6760</v>
      </c>
      <c r="G28" s="80">
        <f>G29+G30+G31+G32+G33+G34</f>
        <v>6010</v>
      </c>
    </row>
    <row r="29" spans="1:7" ht="12" hidden="1" customHeight="1" outlineLevel="1">
      <c r="A29" s="50" t="s">
        <v>51</v>
      </c>
      <c r="B29" s="168" t="s">
        <v>118</v>
      </c>
      <c r="C29" s="83" t="s">
        <v>282</v>
      </c>
      <c r="D29" s="285" t="s">
        <v>162</v>
      </c>
      <c r="E29" s="312">
        <v>3000</v>
      </c>
      <c r="F29" s="375">
        <v>3000</v>
      </c>
      <c r="G29" s="312">
        <v>2750</v>
      </c>
    </row>
    <row r="30" spans="1:7" ht="12" hidden="1" customHeight="1" outlineLevel="1">
      <c r="A30" s="50"/>
      <c r="B30" s="168" t="s">
        <v>118</v>
      </c>
      <c r="C30" s="83" t="s">
        <v>283</v>
      </c>
      <c r="D30" s="285" t="s">
        <v>164</v>
      </c>
      <c r="E30" s="312">
        <v>2000</v>
      </c>
      <c r="F30" s="375">
        <v>2000</v>
      </c>
      <c r="G30" s="312">
        <v>1450</v>
      </c>
    </row>
    <row r="31" spans="1:7" ht="12" hidden="1" customHeight="1" outlineLevel="1">
      <c r="A31" s="50"/>
      <c r="B31" s="168" t="s">
        <v>118</v>
      </c>
      <c r="C31" s="83" t="s">
        <v>292</v>
      </c>
      <c r="D31" s="285" t="s">
        <v>165</v>
      </c>
      <c r="E31" s="312">
        <v>460</v>
      </c>
      <c r="F31" s="375">
        <v>450</v>
      </c>
      <c r="G31" s="312">
        <v>470</v>
      </c>
    </row>
    <row r="32" spans="1:7" hidden="1" outlineLevel="1">
      <c r="A32" s="50"/>
      <c r="B32" s="168" t="s">
        <v>118</v>
      </c>
      <c r="C32" s="83" t="s">
        <v>293</v>
      </c>
      <c r="D32" s="285" t="s">
        <v>167</v>
      </c>
      <c r="E32" s="312">
        <v>665</v>
      </c>
      <c r="F32" s="375">
        <v>670</v>
      </c>
      <c r="G32" s="312">
        <v>680</v>
      </c>
    </row>
    <row r="33" spans="1:7" hidden="1" outlineLevel="1">
      <c r="A33" s="50"/>
      <c r="B33" s="168" t="s">
        <v>118</v>
      </c>
      <c r="C33" s="83" t="s">
        <v>303</v>
      </c>
      <c r="D33" s="285" t="s">
        <v>168</v>
      </c>
      <c r="E33" s="312">
        <v>420</v>
      </c>
      <c r="F33" s="375">
        <v>440</v>
      </c>
      <c r="G33" s="312">
        <v>460</v>
      </c>
    </row>
    <row r="34" spans="1:7" hidden="1" outlineLevel="1">
      <c r="A34" s="50"/>
      <c r="B34" s="168" t="s">
        <v>118</v>
      </c>
      <c r="C34" s="83">
        <v>632004</v>
      </c>
      <c r="D34" s="68" t="s">
        <v>259</v>
      </c>
      <c r="E34" s="312">
        <v>200</v>
      </c>
      <c r="F34" s="375">
        <v>200</v>
      </c>
      <c r="G34" s="312">
        <v>200</v>
      </c>
    </row>
    <row r="35" spans="1:7" s="60" customFormat="1" ht="12" customHeight="1" collapsed="1">
      <c r="A35" s="59"/>
      <c r="B35" s="165"/>
      <c r="C35" s="186">
        <v>633</v>
      </c>
      <c r="D35" s="279" t="s">
        <v>37</v>
      </c>
      <c r="E35" s="80">
        <f>E36+E37+E38+E39+E40+E41+ E42+E43+E44+E45+E46</f>
        <v>5499</v>
      </c>
      <c r="F35" s="80">
        <f>F36+F37+F38+F39+F40+F41+ F42+F43+F44+F45+F46</f>
        <v>4990</v>
      </c>
      <c r="G35" s="80">
        <f>G36+G37+G38+G39+G40+G41+ G42+G43+G44+G45+G46</f>
        <v>4716</v>
      </c>
    </row>
    <row r="36" spans="1:7" ht="12" hidden="1" customHeight="1" outlineLevel="1">
      <c r="A36" s="50" t="s">
        <v>51</v>
      </c>
      <c r="B36" s="168" t="s">
        <v>118</v>
      </c>
      <c r="C36" s="83">
        <v>633001</v>
      </c>
      <c r="D36" s="285" t="s">
        <v>72</v>
      </c>
      <c r="E36" s="312">
        <v>1269</v>
      </c>
      <c r="F36" s="375">
        <v>750</v>
      </c>
      <c r="G36" s="312">
        <v>376</v>
      </c>
    </row>
    <row r="37" spans="1:7" ht="12" hidden="1" customHeight="1" outlineLevel="1">
      <c r="A37" s="50"/>
      <c r="B37" s="168" t="s">
        <v>118</v>
      </c>
      <c r="C37" s="82" t="s">
        <v>8</v>
      </c>
      <c r="D37" s="285" t="s">
        <v>73</v>
      </c>
      <c r="E37" s="312">
        <v>360</v>
      </c>
      <c r="F37" s="375">
        <v>200</v>
      </c>
      <c r="G37" s="312">
        <v>150</v>
      </c>
    </row>
    <row r="38" spans="1:7" ht="12" hidden="1" customHeight="1" outlineLevel="1">
      <c r="A38" s="50"/>
      <c r="B38" s="168" t="s">
        <v>118</v>
      </c>
      <c r="C38" s="83">
        <v>633004</v>
      </c>
      <c r="D38" s="285" t="s">
        <v>169</v>
      </c>
      <c r="E38" s="312">
        <v>400</v>
      </c>
      <c r="F38" s="375">
        <v>450</v>
      </c>
      <c r="G38" s="312">
        <v>500</v>
      </c>
    </row>
    <row r="39" spans="1:7" ht="12" hidden="1" customHeight="1" outlineLevel="1">
      <c r="A39" s="50"/>
      <c r="B39" s="168" t="s">
        <v>118</v>
      </c>
      <c r="C39" s="83" t="s">
        <v>302</v>
      </c>
      <c r="D39" s="285" t="s">
        <v>170</v>
      </c>
      <c r="E39" s="312">
        <v>740</v>
      </c>
      <c r="F39" s="375">
        <v>780</v>
      </c>
      <c r="G39" s="312">
        <v>800</v>
      </c>
    </row>
    <row r="40" spans="1:7" ht="12" hidden="1" customHeight="1" outlineLevel="1">
      <c r="A40" s="50"/>
      <c r="B40" s="168" t="s">
        <v>118</v>
      </c>
      <c r="C40" s="83" t="s">
        <v>301</v>
      </c>
      <c r="D40" s="285" t="s">
        <v>171</v>
      </c>
      <c r="E40" s="312">
        <v>130</v>
      </c>
      <c r="F40" s="375">
        <v>140</v>
      </c>
      <c r="G40" s="312">
        <v>150</v>
      </c>
    </row>
    <row r="41" spans="1:7" ht="12" hidden="1" customHeight="1" outlineLevel="1">
      <c r="A41" s="50"/>
      <c r="B41" s="168" t="s">
        <v>118</v>
      </c>
      <c r="C41" s="83" t="s">
        <v>300</v>
      </c>
      <c r="D41" s="285" t="s">
        <v>172</v>
      </c>
      <c r="E41" s="312">
        <v>100</v>
      </c>
      <c r="F41" s="375">
        <v>120</v>
      </c>
      <c r="G41" s="312">
        <v>150</v>
      </c>
    </row>
    <row r="42" spans="1:7" ht="12" hidden="1" customHeight="1" outlineLevel="1">
      <c r="A42" s="50"/>
      <c r="B42" s="168" t="s">
        <v>118</v>
      </c>
      <c r="C42" s="83" t="s">
        <v>299</v>
      </c>
      <c r="D42" s="285" t="s">
        <v>173</v>
      </c>
      <c r="E42" s="312">
        <v>630</v>
      </c>
      <c r="F42" s="375">
        <v>650</v>
      </c>
      <c r="G42" s="312">
        <v>670</v>
      </c>
    </row>
    <row r="43" spans="1:7" ht="12" hidden="1" customHeight="1" outlineLevel="1">
      <c r="A43" s="50"/>
      <c r="B43" s="168" t="s">
        <v>118</v>
      </c>
      <c r="C43" s="83" t="s">
        <v>298</v>
      </c>
      <c r="D43" s="285" t="s">
        <v>174</v>
      </c>
      <c r="E43" s="312">
        <v>320</v>
      </c>
      <c r="F43" s="375">
        <v>350</v>
      </c>
      <c r="G43" s="312">
        <v>370</v>
      </c>
    </row>
    <row r="44" spans="1:7" ht="12" hidden="1" customHeight="1" outlineLevel="1">
      <c r="A44" s="50"/>
      <c r="B44" s="168" t="s">
        <v>118</v>
      </c>
      <c r="C44" s="83">
        <v>633010</v>
      </c>
      <c r="D44" s="285" t="s">
        <v>91</v>
      </c>
      <c r="E44" s="312">
        <v>50</v>
      </c>
      <c r="F44" s="375">
        <v>50</v>
      </c>
      <c r="G44" s="312">
        <v>50</v>
      </c>
    </row>
    <row r="45" spans="1:7" ht="12" hidden="1" customHeight="1" outlineLevel="1">
      <c r="A45" s="50"/>
      <c r="B45" s="168" t="s">
        <v>118</v>
      </c>
      <c r="C45" s="83">
        <v>633011</v>
      </c>
      <c r="D45" s="285" t="s">
        <v>92</v>
      </c>
      <c r="E45" s="312">
        <v>500</v>
      </c>
      <c r="F45" s="375">
        <v>500</v>
      </c>
      <c r="G45" s="312">
        <v>500</v>
      </c>
    </row>
    <row r="46" spans="1:7" ht="12" hidden="1" customHeight="1" outlineLevel="1">
      <c r="A46" s="50"/>
      <c r="B46" s="168" t="s">
        <v>118</v>
      </c>
      <c r="C46" s="83">
        <v>633016</v>
      </c>
      <c r="D46" s="285" t="s">
        <v>75</v>
      </c>
      <c r="E46" s="312">
        <v>1000</v>
      </c>
      <c r="F46" s="375">
        <v>1000</v>
      </c>
      <c r="G46" s="312">
        <v>1000</v>
      </c>
    </row>
    <row r="47" spans="1:7" s="60" customFormat="1" ht="12" customHeight="1" collapsed="1">
      <c r="A47" s="59"/>
      <c r="B47" s="165"/>
      <c r="C47" s="186">
        <v>634</v>
      </c>
      <c r="D47" s="279" t="s">
        <v>9</v>
      </c>
      <c r="E47" s="80">
        <f>E48+E49+E50+E52+E53+E51</f>
        <v>2233</v>
      </c>
      <c r="F47" s="80">
        <f>F48+F49+F50+F52+F53+F51</f>
        <v>2303</v>
      </c>
      <c r="G47" s="80">
        <f>G48+G49+G50+G52+G53+G51</f>
        <v>2323</v>
      </c>
    </row>
    <row r="48" spans="1:7" ht="0.75" customHeight="1" outlineLevel="1">
      <c r="A48" s="50" t="s">
        <v>51</v>
      </c>
      <c r="B48" s="168" t="s">
        <v>118</v>
      </c>
      <c r="C48" s="82" t="s">
        <v>10</v>
      </c>
      <c r="D48" s="285" t="s">
        <v>76</v>
      </c>
      <c r="E48" s="312">
        <v>1350</v>
      </c>
      <c r="F48" s="375">
        <v>1500</v>
      </c>
      <c r="G48" s="312">
        <v>1500</v>
      </c>
    </row>
    <row r="49" spans="1:7" ht="12" hidden="1" customHeight="1" outlineLevel="1">
      <c r="A49" s="50"/>
      <c r="B49" s="168" t="s">
        <v>118</v>
      </c>
      <c r="C49" s="83" t="s">
        <v>297</v>
      </c>
      <c r="D49" s="285" t="s">
        <v>175</v>
      </c>
      <c r="E49" s="312">
        <v>200</v>
      </c>
      <c r="F49" s="375">
        <v>170</v>
      </c>
      <c r="G49" s="312">
        <v>190</v>
      </c>
    </row>
    <row r="50" spans="1:7" ht="12" hidden="1" customHeight="1" outlineLevel="1">
      <c r="A50" s="50"/>
      <c r="B50" s="168" t="s">
        <v>118</v>
      </c>
      <c r="C50" s="83" t="s">
        <v>296</v>
      </c>
      <c r="D50" s="285" t="s">
        <v>176</v>
      </c>
      <c r="E50" s="312">
        <v>350</v>
      </c>
      <c r="F50" s="375">
        <v>300</v>
      </c>
      <c r="G50" s="312">
        <v>300</v>
      </c>
    </row>
    <row r="51" spans="1:7" ht="0.75" hidden="1" customHeight="1" outlineLevel="1">
      <c r="A51" s="50"/>
      <c r="B51" s="168"/>
      <c r="C51" s="83"/>
      <c r="D51" s="285"/>
      <c r="E51" s="312"/>
      <c r="F51" s="312"/>
      <c r="G51" s="312"/>
    </row>
    <row r="52" spans="1:7" ht="12" hidden="1" customHeight="1" outlineLevel="1">
      <c r="A52" s="50"/>
      <c r="B52" s="168" t="s">
        <v>118</v>
      </c>
      <c r="C52" s="83">
        <v>634003</v>
      </c>
      <c r="D52" s="285" t="s">
        <v>177</v>
      </c>
      <c r="E52" s="312">
        <v>300</v>
      </c>
      <c r="F52" s="375">
        <v>300</v>
      </c>
      <c r="G52" s="312">
        <v>300</v>
      </c>
    </row>
    <row r="53" spans="1:7" ht="12" hidden="1" customHeight="1" outlineLevel="1">
      <c r="A53" s="50"/>
      <c r="B53" s="168" t="s">
        <v>118</v>
      </c>
      <c r="C53" s="83">
        <v>634005</v>
      </c>
      <c r="D53" s="285" t="s">
        <v>178</v>
      </c>
      <c r="E53" s="312">
        <v>33</v>
      </c>
      <c r="F53" s="375">
        <v>33</v>
      </c>
      <c r="G53" s="312">
        <v>33</v>
      </c>
    </row>
    <row r="54" spans="1:7" s="60" customFormat="1" ht="12" customHeight="1" collapsed="1">
      <c r="A54" s="59"/>
      <c r="B54" s="165"/>
      <c r="C54" s="186">
        <v>635</v>
      </c>
      <c r="D54" s="279" t="s">
        <v>38</v>
      </c>
      <c r="E54" s="80">
        <f>E55+E56+E57+E58</f>
        <v>510</v>
      </c>
      <c r="F54" s="80">
        <f>F55+F56+F57+F58</f>
        <v>740</v>
      </c>
      <c r="G54" s="80">
        <f>G55+G56+G57+G58</f>
        <v>560</v>
      </c>
    </row>
    <row r="55" spans="1:7" ht="12" hidden="1" customHeight="1" outlineLevel="1">
      <c r="A55" s="50" t="s">
        <v>51</v>
      </c>
      <c r="B55" s="168" t="s">
        <v>118</v>
      </c>
      <c r="C55" s="83">
        <v>635002</v>
      </c>
      <c r="D55" s="285" t="s">
        <v>179</v>
      </c>
      <c r="E55" s="312">
        <v>50</v>
      </c>
      <c r="F55" s="375">
        <v>40</v>
      </c>
      <c r="G55" s="312">
        <v>50</v>
      </c>
    </row>
    <row r="56" spans="1:7" ht="12" hidden="1" customHeight="1" outlineLevel="1">
      <c r="A56" s="50"/>
      <c r="B56" s="168" t="s">
        <v>118</v>
      </c>
      <c r="C56" s="83">
        <v>635004</v>
      </c>
      <c r="D56" s="285" t="s">
        <v>80</v>
      </c>
      <c r="E56" s="312">
        <v>60</v>
      </c>
      <c r="F56" s="375">
        <v>250</v>
      </c>
      <c r="G56" s="312">
        <v>60</v>
      </c>
    </row>
    <row r="57" spans="1:7" ht="12" hidden="1" customHeight="1" outlineLevel="1">
      <c r="A57" s="50"/>
      <c r="B57" s="168" t="s">
        <v>118</v>
      </c>
      <c r="C57" s="83">
        <v>635006</v>
      </c>
      <c r="D57" s="285" t="s">
        <v>79</v>
      </c>
      <c r="E57" s="312">
        <v>100</v>
      </c>
      <c r="F57" s="375">
        <v>100</v>
      </c>
      <c r="G57" s="312">
        <v>100</v>
      </c>
    </row>
    <row r="58" spans="1:7" ht="12" hidden="1" customHeight="1" outlineLevel="1">
      <c r="A58" s="50"/>
      <c r="B58" s="168" t="s">
        <v>118</v>
      </c>
      <c r="C58" s="83">
        <v>635009</v>
      </c>
      <c r="D58" s="285" t="s">
        <v>180</v>
      </c>
      <c r="E58" s="312">
        <v>300</v>
      </c>
      <c r="F58" s="375">
        <v>350</v>
      </c>
      <c r="G58" s="312">
        <v>350</v>
      </c>
    </row>
    <row r="59" spans="1:7" s="60" customFormat="1" ht="12" customHeight="1" collapsed="1">
      <c r="A59" s="59"/>
      <c r="B59" s="165"/>
      <c r="C59" s="186">
        <v>637</v>
      </c>
      <c r="D59" s="279" t="s">
        <v>39</v>
      </c>
      <c r="E59" s="80">
        <f>E60+E61+E62+E63+E64+E65+E66+E67+E68+E69+E71+E72+E70</f>
        <v>10300</v>
      </c>
      <c r="F59" s="80">
        <f>F60+F61+F62+F63+F64+F65+F66+F67+F68+F69+F71+F72+F70</f>
        <v>10203</v>
      </c>
      <c r="G59" s="80">
        <f>G60+G61+G62+G63+G64+G66+G67+G68+G69+G71+G72+G70</f>
        <v>10100</v>
      </c>
    </row>
    <row r="60" spans="1:7" ht="0.75" customHeight="1" outlineLevel="2">
      <c r="A60" s="50" t="s">
        <v>51</v>
      </c>
      <c r="B60" s="168" t="s">
        <v>118</v>
      </c>
      <c r="C60" s="51" t="s">
        <v>11</v>
      </c>
      <c r="D60" s="278" t="s">
        <v>81</v>
      </c>
      <c r="E60" s="312">
        <v>170</v>
      </c>
      <c r="F60" s="375">
        <v>243</v>
      </c>
      <c r="G60" s="312">
        <v>170</v>
      </c>
    </row>
    <row r="61" spans="1:7" ht="12" hidden="1" customHeight="1" outlineLevel="2">
      <c r="A61" s="50"/>
      <c r="B61" s="168" t="s">
        <v>118</v>
      </c>
      <c r="C61" s="38">
        <v>637003</v>
      </c>
      <c r="D61" s="278" t="s">
        <v>82</v>
      </c>
      <c r="E61" s="312">
        <v>40</v>
      </c>
      <c r="F61" s="375">
        <v>50</v>
      </c>
      <c r="G61" s="312">
        <v>50</v>
      </c>
    </row>
    <row r="62" spans="1:7" ht="12" hidden="1" customHeight="1" outlineLevel="2">
      <c r="A62" s="50"/>
      <c r="B62" s="168" t="s">
        <v>118</v>
      </c>
      <c r="C62" s="38">
        <v>637004</v>
      </c>
      <c r="D62" s="278" t="s">
        <v>83</v>
      </c>
      <c r="E62" s="312">
        <v>2000</v>
      </c>
      <c r="F62" s="312">
        <v>1800</v>
      </c>
      <c r="G62" s="312">
        <v>1900</v>
      </c>
    </row>
    <row r="63" spans="1:7" ht="12" hidden="1" customHeight="1" outlineLevel="2">
      <c r="A63" s="50"/>
      <c r="B63" s="168" t="s">
        <v>118</v>
      </c>
      <c r="C63" s="38">
        <v>637005</v>
      </c>
      <c r="D63" s="278" t="s">
        <v>84</v>
      </c>
      <c r="E63" s="312">
        <v>500</v>
      </c>
      <c r="F63" s="375">
        <v>550</v>
      </c>
      <c r="G63" s="312">
        <v>600</v>
      </c>
    </row>
    <row r="64" spans="1:7" ht="12" hidden="1" customHeight="1" outlineLevel="2">
      <c r="A64" s="50"/>
      <c r="B64" s="168" t="s">
        <v>118</v>
      </c>
      <c r="C64" s="38">
        <v>637006</v>
      </c>
      <c r="D64" s="278" t="s">
        <v>227</v>
      </c>
      <c r="E64" s="312">
        <v>50</v>
      </c>
      <c r="F64" s="375">
        <v>50</v>
      </c>
      <c r="G64" s="312">
        <v>50</v>
      </c>
    </row>
    <row r="65" spans="1:7" ht="12" hidden="1" customHeight="1" outlineLevel="2">
      <c r="A65" s="50"/>
      <c r="B65" s="168" t="s">
        <v>118</v>
      </c>
      <c r="C65" s="38" t="s">
        <v>238</v>
      </c>
      <c r="D65" s="278" t="s">
        <v>237</v>
      </c>
      <c r="E65" s="312">
        <v>0</v>
      </c>
      <c r="F65" s="312"/>
      <c r="G65" s="312"/>
    </row>
    <row r="66" spans="1:7" ht="12" hidden="1" customHeight="1" outlineLevel="2">
      <c r="A66" s="50"/>
      <c r="B66" s="168" t="s">
        <v>118</v>
      </c>
      <c r="C66" s="38">
        <v>637012</v>
      </c>
      <c r="D66" s="278" t="s">
        <v>85</v>
      </c>
      <c r="E66" s="312">
        <v>50</v>
      </c>
      <c r="F66" s="375">
        <v>60</v>
      </c>
      <c r="G66" s="312">
        <v>70</v>
      </c>
    </row>
    <row r="67" spans="1:7" ht="12" hidden="1" customHeight="1" outlineLevel="2">
      <c r="A67" s="50"/>
      <c r="B67" s="168" t="s">
        <v>118</v>
      </c>
      <c r="C67" s="38">
        <v>637014</v>
      </c>
      <c r="D67" s="278" t="s">
        <v>86</v>
      </c>
      <c r="E67" s="312">
        <v>1990</v>
      </c>
      <c r="F67" s="375">
        <v>1990</v>
      </c>
      <c r="G67" s="312">
        <v>1990</v>
      </c>
    </row>
    <row r="68" spans="1:7" ht="12" hidden="1" customHeight="1" outlineLevel="2">
      <c r="A68" s="50"/>
      <c r="B68" s="168" t="s">
        <v>118</v>
      </c>
      <c r="C68" s="38">
        <v>637015</v>
      </c>
      <c r="D68" s="278" t="s">
        <v>87</v>
      </c>
      <c r="E68" s="312">
        <v>1000</v>
      </c>
      <c r="F68" s="375">
        <v>950</v>
      </c>
      <c r="G68" s="312">
        <v>700</v>
      </c>
    </row>
    <row r="69" spans="1:7" ht="12" hidden="1" customHeight="1" outlineLevel="2">
      <c r="A69" s="50"/>
      <c r="B69" s="168" t="s">
        <v>118</v>
      </c>
      <c r="C69" s="38">
        <v>637016</v>
      </c>
      <c r="D69" s="278" t="s">
        <v>88</v>
      </c>
      <c r="E69" s="312">
        <v>300</v>
      </c>
      <c r="F69" s="375">
        <v>310</v>
      </c>
      <c r="G69" s="312">
        <v>320</v>
      </c>
    </row>
    <row r="70" spans="1:7" ht="12" hidden="1" customHeight="1" outlineLevel="2">
      <c r="A70" s="50"/>
      <c r="B70" s="168" t="s">
        <v>118</v>
      </c>
      <c r="C70" s="38" t="s">
        <v>294</v>
      </c>
      <c r="D70" s="278" t="s">
        <v>181</v>
      </c>
      <c r="E70" s="312">
        <v>1200</v>
      </c>
      <c r="F70" s="375">
        <v>1200</v>
      </c>
      <c r="G70" s="312">
        <v>1250</v>
      </c>
    </row>
    <row r="71" spans="1:7" ht="12" hidden="1" customHeight="1" outlineLevel="2">
      <c r="A71" s="50"/>
      <c r="B71" s="168" t="s">
        <v>118</v>
      </c>
      <c r="C71" s="38" t="s">
        <v>295</v>
      </c>
      <c r="D71" s="278" t="s">
        <v>257</v>
      </c>
      <c r="E71" s="431">
        <v>1200</v>
      </c>
      <c r="F71" s="348">
        <v>1200</v>
      </c>
      <c r="G71" s="348">
        <v>1200</v>
      </c>
    </row>
    <row r="72" spans="1:7" ht="12" hidden="1" customHeight="1" outlineLevel="2">
      <c r="A72" s="50"/>
      <c r="B72" s="168" t="s">
        <v>118</v>
      </c>
      <c r="C72" s="38">
        <v>637027</v>
      </c>
      <c r="D72" s="278" t="s">
        <v>90</v>
      </c>
      <c r="E72" s="312">
        <v>1800</v>
      </c>
      <c r="F72" s="375">
        <v>1800</v>
      </c>
      <c r="G72" s="312">
        <v>1800</v>
      </c>
    </row>
    <row r="73" spans="1:7" ht="12" hidden="1" customHeight="1" outlineLevel="2">
      <c r="E73" s="413"/>
    </row>
    <row r="74" spans="1:7" ht="12" hidden="1" customHeight="1" outlineLevel="2">
      <c r="E74" s="413"/>
    </row>
    <row r="75" spans="1:7" ht="12" hidden="1" customHeight="1" outlineLevel="2">
      <c r="E75" s="413"/>
    </row>
    <row r="76" spans="1:7" ht="12" hidden="1" customHeight="1" outlineLevel="2">
      <c r="E76" s="413"/>
    </row>
    <row r="77" spans="1:7" ht="12" hidden="1" customHeight="1" outlineLevel="2">
      <c r="E77" s="413"/>
    </row>
    <row r="78" spans="1:7" ht="12" hidden="1" customHeight="1" outlineLevel="2">
      <c r="E78" s="413"/>
    </row>
    <row r="79" spans="1:7" ht="12" hidden="1" customHeight="1" outlineLevel="2">
      <c r="E79" s="413"/>
    </row>
    <row r="80" spans="1:7" ht="12" hidden="1" customHeight="1" outlineLevel="2">
      <c r="E80" s="413"/>
    </row>
    <row r="81" spans="1:7" ht="12" hidden="1" customHeight="1" outlineLevel="2">
      <c r="E81" s="413"/>
    </row>
    <row r="82" spans="1:7" ht="12" hidden="1" customHeight="1" outlineLevel="2">
      <c r="E82" s="413"/>
    </row>
    <row r="83" spans="1:7" ht="12" hidden="1" customHeight="1" outlineLevel="2">
      <c r="E83" s="413"/>
    </row>
    <row r="84" spans="1:7" ht="12" hidden="1" customHeight="1" outlineLevel="2">
      <c r="E84" s="413"/>
    </row>
    <row r="85" spans="1:7" ht="12" hidden="1" customHeight="1" outlineLevel="2">
      <c r="E85" s="413"/>
    </row>
    <row r="86" spans="1:7" ht="12" hidden="1" customHeight="1" outlineLevel="2">
      <c r="E86" s="413"/>
    </row>
    <row r="87" spans="1:7" ht="12" hidden="1" customHeight="1" outlineLevel="2">
      <c r="E87" s="413"/>
    </row>
    <row r="88" spans="1:7" ht="12" hidden="1" customHeight="1" outlineLevel="2">
      <c r="E88" s="413"/>
    </row>
    <row r="89" spans="1:7" ht="12" hidden="1" customHeight="1" outlineLevel="2">
      <c r="E89" s="413"/>
    </row>
    <row r="90" spans="1:7" ht="12" hidden="1" customHeight="1" outlineLevel="2">
      <c r="E90" s="413"/>
    </row>
    <row r="91" spans="1:7" ht="12" hidden="1" customHeight="1" outlineLevel="2">
      <c r="E91" s="413"/>
    </row>
    <row r="92" spans="1:7" ht="12" hidden="1" customHeight="1" outlineLevel="2">
      <c r="A92" s="50"/>
      <c r="B92" s="168"/>
      <c r="C92" s="38"/>
      <c r="D92" s="278"/>
      <c r="E92" s="398"/>
      <c r="F92" s="312"/>
      <c r="G92" s="348"/>
    </row>
    <row r="93" spans="1:7" ht="12" customHeight="1" outlineLevel="2">
      <c r="A93" s="192" t="s">
        <v>228</v>
      </c>
      <c r="B93" s="168"/>
      <c r="C93" s="38"/>
      <c r="D93" s="278"/>
      <c r="E93" s="242">
        <f>E95+E96+E97</f>
        <v>320</v>
      </c>
      <c r="F93" s="242">
        <f>F95+F96+F97</f>
        <v>330</v>
      </c>
      <c r="G93" s="242">
        <f>G95+G96+G97</f>
        <v>330</v>
      </c>
    </row>
    <row r="94" spans="1:7" ht="12" customHeight="1" outlineLevel="2">
      <c r="A94" s="53"/>
      <c r="B94" s="165"/>
      <c r="C94" s="54">
        <v>630</v>
      </c>
      <c r="D94" s="283" t="s">
        <v>6</v>
      </c>
      <c r="E94" s="80">
        <f>E95+E96+E97</f>
        <v>320</v>
      </c>
      <c r="F94" s="80">
        <f>F95+F96+F97</f>
        <v>330</v>
      </c>
      <c r="G94" s="80">
        <f>G95+G96+G97</f>
        <v>330</v>
      </c>
    </row>
    <row r="95" spans="1:7" ht="0.75" customHeight="1" outlineLevel="2">
      <c r="A95" s="55" t="s">
        <v>51</v>
      </c>
      <c r="B95" s="168" t="s">
        <v>160</v>
      </c>
      <c r="C95" s="38">
        <v>632003</v>
      </c>
      <c r="D95" s="278" t="s">
        <v>229</v>
      </c>
      <c r="E95" s="312">
        <v>40</v>
      </c>
      <c r="F95" s="312">
        <v>50</v>
      </c>
      <c r="G95" s="312">
        <v>50</v>
      </c>
    </row>
    <row r="96" spans="1:7" ht="12" hidden="1" customHeight="1" outlineLevel="2">
      <c r="A96" s="56"/>
      <c r="B96" s="168" t="s">
        <v>160</v>
      </c>
      <c r="C96" s="38">
        <v>633006</v>
      </c>
      <c r="D96" s="278" t="s">
        <v>74</v>
      </c>
      <c r="E96" s="312">
        <v>215</v>
      </c>
      <c r="F96" s="312">
        <v>215</v>
      </c>
      <c r="G96" s="312">
        <v>215</v>
      </c>
    </row>
    <row r="97" spans="1:7" ht="12" hidden="1" customHeight="1" outlineLevel="2">
      <c r="A97" s="50"/>
      <c r="B97" s="168" t="s">
        <v>231</v>
      </c>
      <c r="C97" s="38">
        <v>635002</v>
      </c>
      <c r="D97" s="278" t="s">
        <v>230</v>
      </c>
      <c r="E97" s="312">
        <v>65</v>
      </c>
      <c r="F97" s="312">
        <v>65</v>
      </c>
      <c r="G97" s="312">
        <v>65</v>
      </c>
    </row>
    <row r="98" spans="1:7" ht="12" customHeight="1" outlineLevel="2">
      <c r="A98" s="131" t="s">
        <v>233</v>
      </c>
      <c r="B98" s="171"/>
      <c r="C98" s="132"/>
      <c r="D98" s="282"/>
      <c r="E98" s="243">
        <f>E99+E102+E110+E112</f>
        <v>3677</v>
      </c>
      <c r="F98" s="243">
        <f>F99+F102+F110+F112</f>
        <v>4041</v>
      </c>
      <c r="G98" s="243">
        <f>G99+G102+G110+G112</f>
        <v>3891</v>
      </c>
    </row>
    <row r="99" spans="1:7" ht="12" customHeight="1" outlineLevel="2">
      <c r="A99" s="59"/>
      <c r="B99" s="165"/>
      <c r="C99" s="54">
        <v>610</v>
      </c>
      <c r="D99" s="283" t="s">
        <v>59</v>
      </c>
      <c r="E99" s="80">
        <f>E100+E101</f>
        <v>1450</v>
      </c>
      <c r="F99" s="80">
        <f>F100+F101</f>
        <v>1700</v>
      </c>
      <c r="G99" s="80">
        <f>G100+G101</f>
        <v>1550</v>
      </c>
    </row>
    <row r="100" spans="1:7" ht="0.75" customHeight="1">
      <c r="A100" s="50" t="s">
        <v>51</v>
      </c>
      <c r="B100" s="168" t="s">
        <v>118</v>
      </c>
      <c r="C100" s="51">
        <v>611</v>
      </c>
      <c r="D100" s="278" t="s">
        <v>60</v>
      </c>
      <c r="E100" s="312">
        <v>1300</v>
      </c>
      <c r="F100" s="375">
        <v>1400</v>
      </c>
      <c r="G100" s="312">
        <v>1400</v>
      </c>
    </row>
    <row r="101" spans="1:7" ht="12" hidden="1" customHeight="1">
      <c r="A101" s="50"/>
      <c r="B101" s="168" t="s">
        <v>118</v>
      </c>
      <c r="C101" s="51">
        <v>614</v>
      </c>
      <c r="D101" s="278" t="s">
        <v>27</v>
      </c>
      <c r="E101" s="312">
        <v>150</v>
      </c>
      <c r="F101" s="375">
        <v>300</v>
      </c>
      <c r="G101" s="312">
        <v>150</v>
      </c>
    </row>
    <row r="102" spans="1:7" ht="12" customHeight="1" outlineLevel="1">
      <c r="A102" s="50"/>
      <c r="B102" s="168"/>
      <c r="C102" s="54">
        <v>620</v>
      </c>
      <c r="D102" s="283" t="s">
        <v>42</v>
      </c>
      <c r="E102" s="242">
        <f>E103+E104+E105+E106+E107+E108+E109</f>
        <v>497</v>
      </c>
      <c r="F102" s="242">
        <f>F103+F104+F105+F106+F107+F108+F109</f>
        <v>531</v>
      </c>
      <c r="G102" s="242">
        <f>G103+G104+G105+G106+G107+G108+G109</f>
        <v>531</v>
      </c>
    </row>
    <row r="103" spans="1:7" ht="12" hidden="1" customHeight="1" outlineLevel="1">
      <c r="A103" s="50" t="s">
        <v>51</v>
      </c>
      <c r="B103" s="168" t="s">
        <v>118</v>
      </c>
      <c r="C103" s="51">
        <v>621</v>
      </c>
      <c r="D103" s="278" t="s">
        <v>62</v>
      </c>
      <c r="E103" s="312">
        <v>133</v>
      </c>
      <c r="F103" s="375">
        <v>133</v>
      </c>
      <c r="G103" s="312">
        <v>133</v>
      </c>
    </row>
    <row r="104" spans="1:7" ht="12" hidden="1" customHeight="1">
      <c r="A104" s="50"/>
      <c r="B104" s="168" t="s">
        <v>118</v>
      </c>
      <c r="C104" s="83">
        <v>625001</v>
      </c>
      <c r="D104" s="278" t="s">
        <v>64</v>
      </c>
      <c r="E104" s="312">
        <v>25</v>
      </c>
      <c r="F104" s="375">
        <v>33</v>
      </c>
      <c r="G104" s="312">
        <v>33</v>
      </c>
    </row>
    <row r="105" spans="1:7" ht="12" hidden="1" customHeight="1">
      <c r="A105" s="50"/>
      <c r="B105" s="168" t="s">
        <v>118</v>
      </c>
      <c r="C105" s="83">
        <v>625002</v>
      </c>
      <c r="D105" s="278" t="s">
        <v>65</v>
      </c>
      <c r="E105" s="312">
        <v>200</v>
      </c>
      <c r="F105" s="375">
        <v>200</v>
      </c>
      <c r="G105" s="312">
        <v>200</v>
      </c>
    </row>
    <row r="106" spans="1:7" ht="12" hidden="1" customHeight="1">
      <c r="A106" s="50"/>
      <c r="B106" s="168" t="s">
        <v>118</v>
      </c>
      <c r="C106" s="83">
        <v>625003</v>
      </c>
      <c r="D106" s="278" t="s">
        <v>66</v>
      </c>
      <c r="E106" s="312">
        <v>15</v>
      </c>
      <c r="F106" s="375">
        <v>33</v>
      </c>
      <c r="G106" s="312">
        <v>33</v>
      </c>
    </row>
    <row r="107" spans="1:7" ht="12" hidden="1" customHeight="1">
      <c r="A107" s="50"/>
      <c r="B107" s="168" t="s">
        <v>118</v>
      </c>
      <c r="C107" s="83">
        <v>625004</v>
      </c>
      <c r="D107" s="278" t="s">
        <v>67</v>
      </c>
      <c r="E107" s="312">
        <v>42</v>
      </c>
      <c r="F107" s="375">
        <v>33</v>
      </c>
      <c r="G107" s="312">
        <v>33</v>
      </c>
    </row>
    <row r="108" spans="1:7" ht="12" hidden="1" customHeight="1">
      <c r="A108" s="50"/>
      <c r="B108" s="168" t="s">
        <v>118</v>
      </c>
      <c r="C108" s="83">
        <v>625005</v>
      </c>
      <c r="D108" s="278" t="s">
        <v>68</v>
      </c>
      <c r="E108" s="312">
        <v>16</v>
      </c>
      <c r="F108" s="375">
        <v>33</v>
      </c>
      <c r="G108" s="312">
        <v>33</v>
      </c>
    </row>
    <row r="109" spans="1:7" ht="12" hidden="1" customHeight="1">
      <c r="A109" s="50"/>
      <c r="B109" s="168" t="s">
        <v>118</v>
      </c>
      <c r="C109" s="38">
        <v>625007</v>
      </c>
      <c r="D109" s="278" t="s">
        <v>69</v>
      </c>
      <c r="E109" s="312">
        <v>66</v>
      </c>
      <c r="F109" s="375">
        <v>66</v>
      </c>
      <c r="G109" s="312">
        <v>66</v>
      </c>
    </row>
    <row r="110" spans="1:7" ht="12" customHeight="1">
      <c r="A110" s="176"/>
      <c r="B110" s="170"/>
      <c r="C110" s="186">
        <v>631</v>
      </c>
      <c r="D110" s="279" t="s">
        <v>35</v>
      </c>
      <c r="E110" s="367">
        <f>E111</f>
        <v>20</v>
      </c>
      <c r="F110" s="367">
        <f>F111</f>
        <v>20</v>
      </c>
      <c r="G110" s="367">
        <f>G111</f>
        <v>20</v>
      </c>
    </row>
    <row r="111" spans="1:7" ht="12" hidden="1" customHeight="1" outlineLevel="1">
      <c r="A111" s="50" t="s">
        <v>51</v>
      </c>
      <c r="B111" s="168" t="s">
        <v>118</v>
      </c>
      <c r="C111" s="83">
        <v>631003</v>
      </c>
      <c r="D111" s="285" t="s">
        <v>232</v>
      </c>
      <c r="E111" s="312">
        <v>20</v>
      </c>
      <c r="F111" s="375">
        <v>20</v>
      </c>
      <c r="G111" s="312">
        <v>20</v>
      </c>
    </row>
    <row r="112" spans="1:7" ht="12" customHeight="1" collapsed="1">
      <c r="A112" s="50"/>
      <c r="B112" s="168"/>
      <c r="C112" s="54">
        <v>637</v>
      </c>
      <c r="D112" s="284" t="s">
        <v>39</v>
      </c>
      <c r="E112" s="80">
        <f>E113+E114+E115+E116</f>
        <v>1710</v>
      </c>
      <c r="F112" s="80">
        <f>F113+F114+F115+F116</f>
        <v>1790</v>
      </c>
      <c r="G112" s="80">
        <f>G113+G114+G115+G116</f>
        <v>1790</v>
      </c>
    </row>
    <row r="113" spans="1:7" ht="12" hidden="1" customHeight="1">
      <c r="A113" s="50" t="s">
        <v>51</v>
      </c>
      <c r="B113" s="168" t="s">
        <v>118</v>
      </c>
      <c r="C113" s="38">
        <v>637001</v>
      </c>
      <c r="D113" s="278" t="s">
        <v>81</v>
      </c>
      <c r="E113" s="312">
        <v>30</v>
      </c>
      <c r="F113" s="375">
        <v>40</v>
      </c>
      <c r="G113" s="312">
        <v>40</v>
      </c>
    </row>
    <row r="114" spans="1:7" ht="12" hidden="1" customHeight="1">
      <c r="A114" s="50"/>
      <c r="B114" s="168" t="s">
        <v>118</v>
      </c>
      <c r="C114" s="38">
        <v>637005</v>
      </c>
      <c r="D114" s="278" t="s">
        <v>182</v>
      </c>
      <c r="E114" s="312">
        <v>830</v>
      </c>
      <c r="F114" s="375">
        <v>900</v>
      </c>
      <c r="G114" s="312">
        <v>900</v>
      </c>
    </row>
    <row r="115" spans="1:7" ht="12" hidden="1" customHeight="1" outlineLevel="1">
      <c r="A115" s="50"/>
      <c r="B115" s="168" t="s">
        <v>118</v>
      </c>
      <c r="C115" s="38">
        <v>637012</v>
      </c>
      <c r="D115" s="278" t="s">
        <v>85</v>
      </c>
      <c r="E115" s="312">
        <v>830</v>
      </c>
      <c r="F115" s="375">
        <v>830</v>
      </c>
      <c r="G115" s="312">
        <v>830</v>
      </c>
    </row>
    <row r="116" spans="1:7" ht="12" hidden="1" customHeight="1" outlineLevel="1">
      <c r="A116" s="50"/>
      <c r="B116" s="168" t="s">
        <v>118</v>
      </c>
      <c r="C116" s="38">
        <v>637016</v>
      </c>
      <c r="D116" s="278" t="s">
        <v>88</v>
      </c>
      <c r="E116" s="312">
        <v>20</v>
      </c>
      <c r="F116" s="375">
        <v>20</v>
      </c>
      <c r="G116" s="312">
        <v>20</v>
      </c>
    </row>
    <row r="117" spans="1:7" ht="12" customHeight="1" outlineLevel="1">
      <c r="A117" s="197" t="s">
        <v>12</v>
      </c>
      <c r="B117" s="198"/>
      <c r="C117" s="199"/>
      <c r="D117" s="286"/>
      <c r="E117" s="135">
        <f>E118+E122+E130+E132+E135+E137+E139</f>
        <v>2780</v>
      </c>
      <c r="F117" s="135">
        <f>F118+F122+F130+F132+F135+F137+F139</f>
        <v>2750</v>
      </c>
      <c r="G117" s="135">
        <f>G118+G122+G130+G132+G135+G137+G139</f>
        <v>2800</v>
      </c>
    </row>
    <row r="118" spans="1:7" ht="12" customHeight="1" outlineLevel="1">
      <c r="A118" s="61"/>
      <c r="B118" s="172"/>
      <c r="C118" s="54">
        <v>610</v>
      </c>
      <c r="D118" s="283" t="s">
        <v>59</v>
      </c>
      <c r="E118" s="80">
        <f>E119+E120+E121</f>
        <v>1375</v>
      </c>
      <c r="F118" s="80">
        <f>F119+F120+F121</f>
        <v>1338</v>
      </c>
      <c r="G118" s="80">
        <f>G119+G120+G121</f>
        <v>1369</v>
      </c>
    </row>
    <row r="119" spans="1:7" ht="12" hidden="1" customHeight="1">
      <c r="A119" s="50" t="s">
        <v>51</v>
      </c>
      <c r="B119" s="168" t="s">
        <v>160</v>
      </c>
      <c r="C119" s="51">
        <v>611</v>
      </c>
      <c r="D119" s="278" t="s">
        <v>60</v>
      </c>
      <c r="E119" s="312">
        <v>1115</v>
      </c>
      <c r="F119" s="375">
        <v>1158</v>
      </c>
      <c r="G119" s="312">
        <v>1179</v>
      </c>
    </row>
    <row r="120" spans="1:7" ht="12" hidden="1" customHeight="1">
      <c r="A120" s="50"/>
      <c r="B120" s="168" t="s">
        <v>160</v>
      </c>
      <c r="C120" s="51">
        <v>612</v>
      </c>
      <c r="D120" s="278" t="s">
        <v>61</v>
      </c>
      <c r="E120" s="312">
        <v>0</v>
      </c>
      <c r="F120" s="312">
        <v>0</v>
      </c>
      <c r="G120" s="312">
        <v>0</v>
      </c>
    </row>
    <row r="121" spans="1:7" ht="12" hidden="1" customHeight="1" outlineLevel="1">
      <c r="A121" s="50"/>
      <c r="B121" s="168" t="s">
        <v>160</v>
      </c>
      <c r="C121" s="51">
        <v>614</v>
      </c>
      <c r="D121" s="278" t="s">
        <v>27</v>
      </c>
      <c r="E121" s="312">
        <v>260</v>
      </c>
      <c r="F121" s="312">
        <v>180</v>
      </c>
      <c r="G121" s="312">
        <v>190</v>
      </c>
    </row>
    <row r="122" spans="1:7" ht="12" customHeight="1" outlineLevel="1">
      <c r="A122" s="50"/>
      <c r="B122" s="168"/>
      <c r="C122" s="57">
        <v>620</v>
      </c>
      <c r="D122" s="283" t="s">
        <v>42</v>
      </c>
      <c r="E122" s="80">
        <f>E123+E124+E125+E126+E127+E128+E129</f>
        <v>494</v>
      </c>
      <c r="F122" s="80">
        <f>F123+F124+F125+F126+F127+F128+F129</f>
        <v>578</v>
      </c>
      <c r="G122" s="80">
        <f>G123+G124+G125+G126+G127+G128+G129</f>
        <v>594</v>
      </c>
    </row>
    <row r="123" spans="1:7" ht="12" hidden="1" customHeight="1" outlineLevel="1">
      <c r="A123" s="50" t="s">
        <v>183</v>
      </c>
      <c r="B123" s="168" t="s">
        <v>160</v>
      </c>
      <c r="C123" s="51">
        <v>621</v>
      </c>
      <c r="D123" s="278" t="s">
        <v>62</v>
      </c>
      <c r="E123" s="312">
        <v>133</v>
      </c>
      <c r="F123" s="312">
        <v>168</v>
      </c>
      <c r="G123" s="312">
        <v>170</v>
      </c>
    </row>
    <row r="124" spans="1:7" ht="12" hidden="1" customHeight="1">
      <c r="A124" s="50"/>
      <c r="B124" s="168" t="s">
        <v>160</v>
      </c>
      <c r="C124" s="51" t="s">
        <v>4</v>
      </c>
      <c r="D124" s="278" t="s">
        <v>64</v>
      </c>
      <c r="E124" s="312">
        <v>33</v>
      </c>
      <c r="F124" s="312">
        <v>35</v>
      </c>
      <c r="G124" s="312">
        <v>37</v>
      </c>
    </row>
    <row r="125" spans="1:7" ht="12" hidden="1" customHeight="1" outlineLevel="1">
      <c r="A125" s="50"/>
      <c r="B125" s="168" t="s">
        <v>160</v>
      </c>
      <c r="C125" s="51" t="s">
        <v>5</v>
      </c>
      <c r="D125" s="278" t="s">
        <v>65</v>
      </c>
      <c r="E125" s="312">
        <v>199</v>
      </c>
      <c r="F125" s="312">
        <v>231</v>
      </c>
      <c r="G125" s="312">
        <v>235</v>
      </c>
    </row>
    <row r="126" spans="1:7" ht="12" hidden="1" customHeight="1" outlineLevel="1">
      <c r="A126" s="50"/>
      <c r="B126" s="168" t="s">
        <v>160</v>
      </c>
      <c r="C126" s="38">
        <v>625003</v>
      </c>
      <c r="D126" s="278" t="s">
        <v>66</v>
      </c>
      <c r="E126" s="312">
        <v>15</v>
      </c>
      <c r="F126" s="312">
        <v>18</v>
      </c>
      <c r="G126" s="312">
        <v>20</v>
      </c>
    </row>
    <row r="127" spans="1:7" ht="12" hidden="1" customHeight="1" outlineLevel="1">
      <c r="A127" s="50"/>
      <c r="B127" s="168" t="s">
        <v>160</v>
      </c>
      <c r="C127" s="38">
        <v>625004</v>
      </c>
      <c r="D127" s="278" t="s">
        <v>67</v>
      </c>
      <c r="E127" s="312">
        <v>33</v>
      </c>
      <c r="F127" s="312">
        <v>38</v>
      </c>
      <c r="G127" s="312">
        <v>40</v>
      </c>
    </row>
    <row r="128" spans="1:7" ht="12" hidden="1" customHeight="1" outlineLevel="1">
      <c r="A128" s="50"/>
      <c r="B128" s="168" t="s">
        <v>160</v>
      </c>
      <c r="C128" s="38">
        <v>625005</v>
      </c>
      <c r="D128" s="278" t="s">
        <v>68</v>
      </c>
      <c r="E128" s="348">
        <v>15</v>
      </c>
      <c r="F128" s="312">
        <v>20</v>
      </c>
      <c r="G128" s="312">
        <v>22</v>
      </c>
    </row>
    <row r="129" spans="1:7" ht="12" hidden="1" customHeight="1" outlineLevel="1">
      <c r="A129" s="50"/>
      <c r="B129" s="168" t="s">
        <v>160</v>
      </c>
      <c r="C129" s="38">
        <v>625007</v>
      </c>
      <c r="D129" s="278" t="s">
        <v>69</v>
      </c>
      <c r="E129" s="312">
        <v>66</v>
      </c>
      <c r="F129" s="312">
        <v>68</v>
      </c>
      <c r="G129" s="312">
        <v>70</v>
      </c>
    </row>
    <row r="130" spans="1:7" ht="12" customHeight="1" outlineLevel="1">
      <c r="A130" s="176"/>
      <c r="B130" s="170"/>
      <c r="C130" s="186">
        <v>631</v>
      </c>
      <c r="D130" s="279" t="s">
        <v>35</v>
      </c>
      <c r="E130" s="81">
        <f>E131</f>
        <v>33</v>
      </c>
      <c r="F130" s="81">
        <f>F131</f>
        <v>38</v>
      </c>
      <c r="G130" s="81">
        <f>G131</f>
        <v>41</v>
      </c>
    </row>
    <row r="131" spans="1:7" ht="12" hidden="1" customHeight="1" outlineLevel="1">
      <c r="A131" s="50" t="s">
        <v>51</v>
      </c>
      <c r="B131" s="168" t="s">
        <v>160</v>
      </c>
      <c r="C131" s="82" t="s">
        <v>7</v>
      </c>
      <c r="D131" s="285" t="s">
        <v>70</v>
      </c>
      <c r="E131" s="312">
        <v>33</v>
      </c>
      <c r="F131" s="312">
        <v>38</v>
      </c>
      <c r="G131" s="312">
        <v>41</v>
      </c>
    </row>
    <row r="132" spans="1:7" ht="12" customHeight="1" outlineLevel="1">
      <c r="A132" s="50"/>
      <c r="B132" s="168"/>
      <c r="C132" s="54">
        <v>632</v>
      </c>
      <c r="D132" s="283" t="s">
        <v>36</v>
      </c>
      <c r="E132" s="80">
        <f>E133+E134</f>
        <v>200</v>
      </c>
      <c r="F132" s="80">
        <f>F133+F134</f>
        <v>200</v>
      </c>
      <c r="G132" s="80">
        <f>G133+G134</f>
        <v>200</v>
      </c>
    </row>
    <row r="133" spans="1:7" ht="0.75" customHeight="1" outlineLevel="1">
      <c r="A133" s="50" t="s">
        <v>51</v>
      </c>
      <c r="B133" s="168" t="s">
        <v>160</v>
      </c>
      <c r="C133" s="38" t="s">
        <v>292</v>
      </c>
      <c r="D133" s="278" t="s">
        <v>184</v>
      </c>
      <c r="E133" s="312">
        <v>100</v>
      </c>
      <c r="F133" s="312">
        <v>100</v>
      </c>
      <c r="G133" s="312">
        <v>100</v>
      </c>
    </row>
    <row r="134" spans="1:7" ht="12" hidden="1" customHeight="1">
      <c r="A134" s="50"/>
      <c r="B134" s="168" t="s">
        <v>160</v>
      </c>
      <c r="C134" s="38" t="s">
        <v>293</v>
      </c>
      <c r="D134" s="278" t="s">
        <v>168</v>
      </c>
      <c r="E134" s="312">
        <v>100</v>
      </c>
      <c r="F134" s="312">
        <v>100</v>
      </c>
      <c r="G134" s="312">
        <v>100</v>
      </c>
    </row>
    <row r="135" spans="1:7" ht="12" customHeight="1" outlineLevel="1">
      <c r="A135" s="50"/>
      <c r="B135" s="168"/>
      <c r="C135" s="54">
        <v>633</v>
      </c>
      <c r="D135" s="284" t="s">
        <v>37</v>
      </c>
      <c r="E135" s="80">
        <f>E136</f>
        <v>300</v>
      </c>
      <c r="F135" s="80">
        <f>F136</f>
        <v>300</v>
      </c>
      <c r="G135" s="80">
        <f>G136</f>
        <v>300</v>
      </c>
    </row>
    <row r="136" spans="1:7" ht="0.75" customHeight="1" outlineLevel="1">
      <c r="A136" s="50" t="s">
        <v>51</v>
      </c>
      <c r="B136" s="168" t="s">
        <v>160</v>
      </c>
      <c r="C136" s="38" t="s">
        <v>291</v>
      </c>
      <c r="D136" s="278" t="s">
        <v>74</v>
      </c>
      <c r="E136" s="312">
        <v>300</v>
      </c>
      <c r="F136" s="312">
        <v>300</v>
      </c>
      <c r="G136" s="312">
        <v>300</v>
      </c>
    </row>
    <row r="137" spans="1:7" ht="12" customHeight="1">
      <c r="A137" s="50"/>
      <c r="B137" s="168"/>
      <c r="C137" s="54">
        <v>635</v>
      </c>
      <c r="D137" s="284" t="s">
        <v>38</v>
      </c>
      <c r="E137" s="80">
        <f>E138</f>
        <v>66</v>
      </c>
      <c r="F137" s="80">
        <f>F138</f>
        <v>65</v>
      </c>
      <c r="G137" s="80">
        <f>G138</f>
        <v>65</v>
      </c>
    </row>
    <row r="138" spans="1:7" ht="12" hidden="1" customHeight="1" outlineLevel="1">
      <c r="A138" s="50" t="s">
        <v>51</v>
      </c>
      <c r="B138" s="168" t="s">
        <v>160</v>
      </c>
      <c r="C138" s="38">
        <v>635002</v>
      </c>
      <c r="D138" s="278" t="s">
        <v>78</v>
      </c>
      <c r="E138" s="312">
        <v>66</v>
      </c>
      <c r="F138" s="312">
        <v>65</v>
      </c>
      <c r="G138" s="312">
        <v>65</v>
      </c>
    </row>
    <row r="139" spans="1:7" ht="12" customHeight="1" collapsed="1">
      <c r="A139" s="50"/>
      <c r="B139" s="168"/>
      <c r="C139" s="54">
        <v>637</v>
      </c>
      <c r="D139" s="284" t="s">
        <v>39</v>
      </c>
      <c r="E139" s="80">
        <f>E140+E141+E142</f>
        <v>312</v>
      </c>
      <c r="F139" s="80">
        <f>F140+F141+F142</f>
        <v>231</v>
      </c>
      <c r="G139" s="80">
        <f>G140+G141+G142</f>
        <v>231</v>
      </c>
    </row>
    <row r="140" spans="1:7" ht="0.75" customHeight="1" outlineLevel="1">
      <c r="A140" s="50" t="s">
        <v>51</v>
      </c>
      <c r="B140" s="168" t="s">
        <v>160</v>
      </c>
      <c r="C140" s="38">
        <v>637001</v>
      </c>
      <c r="D140" s="278" t="s">
        <v>81</v>
      </c>
      <c r="E140" s="312">
        <v>179</v>
      </c>
      <c r="F140" s="312">
        <v>99</v>
      </c>
      <c r="G140" s="312">
        <v>99</v>
      </c>
    </row>
    <row r="141" spans="1:7" ht="12" hidden="1" customHeight="1">
      <c r="A141" s="50"/>
      <c r="B141" s="168" t="s">
        <v>160</v>
      </c>
      <c r="C141" s="38">
        <v>637016</v>
      </c>
      <c r="D141" s="278" t="s">
        <v>88</v>
      </c>
      <c r="E141" s="312">
        <v>33</v>
      </c>
      <c r="F141" s="312">
        <v>32</v>
      </c>
      <c r="G141" s="312">
        <v>32</v>
      </c>
    </row>
    <row r="142" spans="1:7" ht="12" hidden="1" customHeight="1" outlineLevel="1">
      <c r="A142" s="50"/>
      <c r="B142" s="168" t="s">
        <v>160</v>
      </c>
      <c r="C142" s="38">
        <v>637026</v>
      </c>
      <c r="D142" s="278" t="s">
        <v>89</v>
      </c>
      <c r="E142" s="312">
        <v>100</v>
      </c>
      <c r="F142" s="312">
        <v>100</v>
      </c>
      <c r="G142" s="312">
        <v>100</v>
      </c>
    </row>
    <row r="143" spans="1:7" ht="12" customHeight="1" outlineLevel="1">
      <c r="A143" s="200" t="s">
        <v>114</v>
      </c>
      <c r="B143" s="198"/>
      <c r="C143" s="201"/>
      <c r="D143" s="287"/>
      <c r="E143" s="135">
        <f>E144</f>
        <v>3100</v>
      </c>
      <c r="F143" s="135">
        <f>F144</f>
        <v>1050</v>
      </c>
      <c r="G143" s="135">
        <f>G144</f>
        <v>550</v>
      </c>
    </row>
    <row r="144" spans="1:7" ht="12" customHeight="1" outlineLevel="1">
      <c r="A144" s="62"/>
      <c r="B144" s="165"/>
      <c r="C144" s="54">
        <v>651</v>
      </c>
      <c r="D144" s="283" t="s">
        <v>40</v>
      </c>
      <c r="E144" s="80">
        <f>E145+E146</f>
        <v>3100</v>
      </c>
      <c r="F144" s="80">
        <f>F145+F146</f>
        <v>1050</v>
      </c>
      <c r="G144" s="80">
        <f>G145+G146</f>
        <v>550</v>
      </c>
    </row>
    <row r="145" spans="1:7" ht="0.75" customHeight="1">
      <c r="A145" s="50" t="s">
        <v>51</v>
      </c>
      <c r="B145" s="168" t="s">
        <v>118</v>
      </c>
      <c r="C145" s="38">
        <v>651002</v>
      </c>
      <c r="D145" s="278" t="s">
        <v>185</v>
      </c>
      <c r="E145" s="312">
        <v>3000</v>
      </c>
      <c r="F145" s="312">
        <v>1000</v>
      </c>
      <c r="G145" s="312">
        <v>500</v>
      </c>
    </row>
    <row r="146" spans="1:7" s="60" customFormat="1" ht="12" hidden="1" customHeight="1">
      <c r="A146" s="50"/>
      <c r="B146" s="168" t="s">
        <v>118</v>
      </c>
      <c r="C146" s="38">
        <v>653001</v>
      </c>
      <c r="D146" s="278" t="s">
        <v>244</v>
      </c>
      <c r="E146" s="312">
        <v>100</v>
      </c>
      <c r="F146" s="312">
        <v>50</v>
      </c>
      <c r="G146" s="312">
        <v>50</v>
      </c>
    </row>
    <row r="147" spans="1:7" ht="12" customHeight="1" outlineLevel="1">
      <c r="A147" s="131" t="s">
        <v>13</v>
      </c>
      <c r="B147" s="171"/>
      <c r="C147" s="132"/>
      <c r="D147" s="288"/>
      <c r="E147" s="243">
        <f t="shared" ref="E147:G148" si="0">E148</f>
        <v>80</v>
      </c>
      <c r="F147" s="243">
        <f t="shared" si="0"/>
        <v>80</v>
      </c>
      <c r="G147" s="243">
        <f t="shared" si="0"/>
        <v>80</v>
      </c>
    </row>
    <row r="148" spans="1:7" ht="12" customHeight="1" outlineLevel="1">
      <c r="A148" s="59"/>
      <c r="B148" s="165"/>
      <c r="C148" s="54">
        <v>637</v>
      </c>
      <c r="D148" s="283" t="s">
        <v>39</v>
      </c>
      <c r="E148" s="80">
        <f t="shared" si="0"/>
        <v>80</v>
      </c>
      <c r="F148" s="80">
        <f t="shared" si="0"/>
        <v>80</v>
      </c>
      <c r="G148" s="80">
        <f t="shared" si="0"/>
        <v>80</v>
      </c>
    </row>
    <row r="149" spans="1:7" ht="12" hidden="1" customHeight="1">
      <c r="A149" s="50" t="s">
        <v>51</v>
      </c>
      <c r="B149" s="168" t="s">
        <v>160</v>
      </c>
      <c r="C149" s="38">
        <v>637027</v>
      </c>
      <c r="D149" s="278" t="s">
        <v>90</v>
      </c>
      <c r="E149" s="312">
        <v>80</v>
      </c>
      <c r="F149" s="312">
        <v>80</v>
      </c>
      <c r="G149" s="312">
        <v>80</v>
      </c>
    </row>
    <row r="150" spans="1:7" s="60" customFormat="1" ht="12" customHeight="1">
      <c r="A150" s="131" t="s">
        <v>258</v>
      </c>
      <c r="B150" s="171"/>
      <c r="C150" s="132"/>
      <c r="D150" s="288"/>
      <c r="E150" s="385">
        <f t="shared" ref="E150:G151" si="1">E151</f>
        <v>500</v>
      </c>
      <c r="F150" s="135">
        <f t="shared" si="1"/>
        <v>500</v>
      </c>
      <c r="G150" s="135">
        <f t="shared" si="1"/>
        <v>500</v>
      </c>
    </row>
    <row r="151" spans="1:7" ht="12" customHeight="1" outlineLevel="1">
      <c r="A151" s="50"/>
      <c r="B151" s="168"/>
      <c r="C151" s="57">
        <v>637</v>
      </c>
      <c r="D151" s="283" t="s">
        <v>39</v>
      </c>
      <c r="E151" s="367">
        <f t="shared" si="1"/>
        <v>500</v>
      </c>
      <c r="F151" s="367">
        <f t="shared" si="1"/>
        <v>500</v>
      </c>
      <c r="G151" s="367">
        <f t="shared" si="1"/>
        <v>500</v>
      </c>
    </row>
    <row r="152" spans="1:7" ht="12" hidden="1" customHeight="1" outlineLevel="1">
      <c r="A152" s="50"/>
      <c r="B152" s="168" t="s">
        <v>118</v>
      </c>
      <c r="C152" s="38">
        <v>637004</v>
      </c>
      <c r="D152" s="278" t="s">
        <v>83</v>
      </c>
      <c r="E152" s="312">
        <v>500</v>
      </c>
      <c r="F152" s="312">
        <v>500</v>
      </c>
      <c r="G152" s="312">
        <v>500</v>
      </c>
    </row>
    <row r="153" spans="1:7" ht="12" hidden="1" customHeight="1" outlineLevel="1">
      <c r="A153" s="399" t="s">
        <v>263</v>
      </c>
      <c r="B153" s="400"/>
      <c r="C153" s="401"/>
      <c r="D153" s="402"/>
      <c r="E153" s="374">
        <f>E154+E164</f>
        <v>0</v>
      </c>
      <c r="F153" s="393">
        <f>F154+F164</f>
        <v>0</v>
      </c>
      <c r="G153" s="393">
        <f>G154+G164</f>
        <v>0</v>
      </c>
    </row>
    <row r="154" spans="1:7" ht="12" hidden="1" customHeight="1" outlineLevel="1">
      <c r="A154" s="394" t="s">
        <v>264</v>
      </c>
      <c r="B154" s="395"/>
      <c r="C154" s="396"/>
      <c r="D154" s="397"/>
      <c r="E154" s="398">
        <f>E155</f>
        <v>0</v>
      </c>
      <c r="F154" s="406">
        <f>F155</f>
        <v>0</v>
      </c>
      <c r="G154" s="406">
        <f>G155</f>
        <v>0</v>
      </c>
    </row>
    <row r="155" spans="1:7" ht="12" hidden="1" customHeight="1" outlineLevel="1">
      <c r="A155" s="50"/>
      <c r="B155" s="168"/>
      <c r="C155" s="57">
        <v>620</v>
      </c>
      <c r="D155" s="283" t="s">
        <v>42</v>
      </c>
      <c r="E155" s="80">
        <f>E156+E157+E158+E159+E160+E161+E162+E163</f>
        <v>0</v>
      </c>
      <c r="F155" s="80">
        <f>F156+F157+F158+F159+F160+F161+F162</f>
        <v>0</v>
      </c>
      <c r="G155" s="80">
        <f>G156+G157+G158+G159+G160+G161+G162</f>
        <v>0</v>
      </c>
    </row>
    <row r="156" spans="1:7" ht="12" hidden="1" customHeight="1" outlineLevel="1">
      <c r="A156" s="50" t="s">
        <v>183</v>
      </c>
      <c r="B156" s="168" t="s">
        <v>246</v>
      </c>
      <c r="C156" s="51">
        <v>621</v>
      </c>
      <c r="D156" s="278" t="s">
        <v>62</v>
      </c>
      <c r="E156" s="312"/>
      <c r="F156" s="348">
        <v>0</v>
      </c>
      <c r="G156" s="348">
        <v>0</v>
      </c>
    </row>
    <row r="157" spans="1:7" ht="12" hidden="1" customHeight="1" outlineLevel="1">
      <c r="A157" s="50"/>
      <c r="B157" s="168" t="s">
        <v>246</v>
      </c>
      <c r="C157" s="51" t="s">
        <v>4</v>
      </c>
      <c r="D157" s="278" t="s">
        <v>64</v>
      </c>
      <c r="E157" s="312"/>
      <c r="F157" s="348">
        <v>0</v>
      </c>
      <c r="G157" s="348">
        <v>0</v>
      </c>
    </row>
    <row r="158" spans="1:7" ht="12" hidden="1" customHeight="1" outlineLevel="1">
      <c r="A158" s="50"/>
      <c r="B158" s="168" t="s">
        <v>246</v>
      </c>
      <c r="C158" s="51" t="s">
        <v>5</v>
      </c>
      <c r="D158" s="278" t="s">
        <v>65</v>
      </c>
      <c r="E158" s="312"/>
      <c r="F158" s="348">
        <v>0</v>
      </c>
      <c r="G158" s="348">
        <v>0</v>
      </c>
    </row>
    <row r="159" spans="1:7" ht="12" hidden="1" customHeight="1" outlineLevel="1">
      <c r="A159" s="50"/>
      <c r="B159" s="168" t="s">
        <v>246</v>
      </c>
      <c r="C159" s="38">
        <v>625003</v>
      </c>
      <c r="D159" s="278" t="s">
        <v>66</v>
      </c>
      <c r="E159" s="312"/>
      <c r="F159" s="348">
        <v>0</v>
      </c>
      <c r="G159" s="348">
        <v>0</v>
      </c>
    </row>
    <row r="160" spans="1:7" ht="12" hidden="1" customHeight="1" outlineLevel="1">
      <c r="A160" s="50"/>
      <c r="B160" s="168" t="s">
        <v>246</v>
      </c>
      <c r="C160" s="38">
        <v>625004</v>
      </c>
      <c r="D160" s="278" t="s">
        <v>67</v>
      </c>
      <c r="E160" s="312"/>
      <c r="F160" s="348">
        <v>0</v>
      </c>
      <c r="G160" s="348">
        <v>0</v>
      </c>
    </row>
    <row r="161" spans="1:7" ht="12" hidden="1" customHeight="1" outlineLevel="1">
      <c r="A161" s="50"/>
      <c r="B161" s="168" t="s">
        <v>246</v>
      </c>
      <c r="C161" s="38">
        <v>625005</v>
      </c>
      <c r="D161" s="278" t="s">
        <v>68</v>
      </c>
      <c r="E161" s="348"/>
      <c r="F161" s="348">
        <v>0</v>
      </c>
      <c r="G161" s="348">
        <v>0</v>
      </c>
    </row>
    <row r="162" spans="1:7" ht="12" hidden="1" customHeight="1" outlineLevel="1">
      <c r="A162" s="50"/>
      <c r="B162" s="168" t="s">
        <v>246</v>
      </c>
      <c r="C162" s="38">
        <v>625007</v>
      </c>
      <c r="D162" s="278" t="s">
        <v>69</v>
      </c>
      <c r="E162" s="312"/>
      <c r="F162" s="348">
        <v>0</v>
      </c>
      <c r="G162" s="348">
        <v>0</v>
      </c>
    </row>
    <row r="163" spans="1:7" ht="12" hidden="1" customHeight="1" outlineLevel="1">
      <c r="A163" s="50"/>
      <c r="B163" s="168" t="s">
        <v>246</v>
      </c>
      <c r="C163" s="38">
        <v>637026</v>
      </c>
      <c r="D163" s="278" t="s">
        <v>89</v>
      </c>
      <c r="E163" s="312"/>
      <c r="F163" s="348">
        <v>0</v>
      </c>
      <c r="G163" s="348">
        <v>0</v>
      </c>
    </row>
    <row r="164" spans="1:7" ht="12" hidden="1" customHeight="1" outlineLevel="1">
      <c r="A164" s="394" t="s">
        <v>265</v>
      </c>
      <c r="B164" s="395"/>
      <c r="C164" s="396"/>
      <c r="D164" s="397"/>
      <c r="E164" s="398">
        <f>E165</f>
        <v>0</v>
      </c>
      <c r="F164" s="406">
        <f>F165</f>
        <v>0</v>
      </c>
      <c r="G164" s="406">
        <f>G165</f>
        <v>0</v>
      </c>
    </row>
    <row r="165" spans="1:7" ht="12" hidden="1" customHeight="1" outlineLevel="1">
      <c r="A165" s="50"/>
      <c r="B165" s="168"/>
      <c r="C165" s="57">
        <v>620</v>
      </c>
      <c r="D165" s="283" t="s">
        <v>42</v>
      </c>
      <c r="E165" s="80">
        <f>E166+E167+E168+E169+E170+E171+E172+E173</f>
        <v>0</v>
      </c>
      <c r="F165" s="80">
        <f>F166+F167+F168+F169+F170+F171+F172</f>
        <v>0</v>
      </c>
      <c r="G165" s="80">
        <f>G166+G167+G168+G169+G170+G171+G172</f>
        <v>0</v>
      </c>
    </row>
    <row r="166" spans="1:7" ht="12" hidden="1" customHeight="1" outlineLevel="1">
      <c r="A166" s="50" t="s">
        <v>183</v>
      </c>
      <c r="B166" s="168" t="s">
        <v>247</v>
      </c>
      <c r="C166" s="51">
        <v>621</v>
      </c>
      <c r="D166" s="278" t="s">
        <v>62</v>
      </c>
      <c r="E166" s="312"/>
      <c r="F166" s="348">
        <v>0</v>
      </c>
      <c r="G166" s="348">
        <v>0</v>
      </c>
    </row>
    <row r="167" spans="1:7" ht="12" hidden="1" customHeight="1" outlineLevel="1">
      <c r="A167" s="50"/>
      <c r="B167" s="168" t="s">
        <v>247</v>
      </c>
      <c r="C167" s="51" t="s">
        <v>4</v>
      </c>
      <c r="D167" s="278" t="s">
        <v>64</v>
      </c>
      <c r="E167" s="312"/>
      <c r="F167" s="348">
        <v>0</v>
      </c>
      <c r="G167" s="348">
        <v>0</v>
      </c>
    </row>
    <row r="168" spans="1:7" ht="12" hidden="1" customHeight="1" outlineLevel="1">
      <c r="A168" s="50"/>
      <c r="B168" s="168" t="s">
        <v>247</v>
      </c>
      <c r="C168" s="51" t="s">
        <v>5</v>
      </c>
      <c r="D168" s="278" t="s">
        <v>65</v>
      </c>
      <c r="E168" s="312"/>
      <c r="F168" s="348">
        <v>0</v>
      </c>
      <c r="G168" s="348">
        <v>0</v>
      </c>
    </row>
    <row r="169" spans="1:7" ht="12" hidden="1" customHeight="1" outlineLevel="1">
      <c r="A169" s="50"/>
      <c r="B169" s="168" t="s">
        <v>247</v>
      </c>
      <c r="C169" s="38">
        <v>625003</v>
      </c>
      <c r="D169" s="278" t="s">
        <v>66</v>
      </c>
      <c r="E169" s="312"/>
      <c r="F169" s="348">
        <v>0</v>
      </c>
      <c r="G169" s="348">
        <v>0</v>
      </c>
    </row>
    <row r="170" spans="1:7" ht="12" hidden="1" customHeight="1" outlineLevel="1">
      <c r="A170" s="50"/>
      <c r="B170" s="168" t="s">
        <v>247</v>
      </c>
      <c r="C170" s="38">
        <v>625004</v>
      </c>
      <c r="D170" s="278" t="s">
        <v>67</v>
      </c>
      <c r="E170" s="312"/>
      <c r="F170" s="348">
        <v>0</v>
      </c>
      <c r="G170" s="348">
        <v>0</v>
      </c>
    </row>
    <row r="171" spans="1:7" ht="12" hidden="1" customHeight="1" outlineLevel="1">
      <c r="A171" s="50"/>
      <c r="B171" s="168" t="s">
        <v>247</v>
      </c>
      <c r="C171" s="38">
        <v>625005</v>
      </c>
      <c r="D171" s="278" t="s">
        <v>68</v>
      </c>
      <c r="E171" s="348"/>
      <c r="F171" s="348">
        <v>0</v>
      </c>
      <c r="G171" s="348">
        <v>0</v>
      </c>
    </row>
    <row r="172" spans="1:7" ht="12" hidden="1" customHeight="1" outlineLevel="1">
      <c r="A172" s="50"/>
      <c r="B172" s="168" t="s">
        <v>247</v>
      </c>
      <c r="C172" s="38">
        <v>625007</v>
      </c>
      <c r="D172" s="278" t="s">
        <v>69</v>
      </c>
      <c r="E172" s="312"/>
      <c r="F172" s="348">
        <v>0</v>
      </c>
      <c r="G172" s="348">
        <v>0</v>
      </c>
    </row>
    <row r="173" spans="1:7" ht="12" hidden="1" customHeight="1" outlineLevel="1">
      <c r="A173" s="50"/>
      <c r="B173" s="168" t="s">
        <v>247</v>
      </c>
      <c r="C173" s="38">
        <v>637026</v>
      </c>
      <c r="D173" s="278" t="s">
        <v>89</v>
      </c>
      <c r="E173" s="312"/>
      <c r="F173" s="348">
        <v>0</v>
      </c>
      <c r="G173" s="348">
        <v>0</v>
      </c>
    </row>
    <row r="174" spans="1:7" ht="12" customHeight="1" outlineLevel="1">
      <c r="A174" s="131" t="s">
        <v>15</v>
      </c>
      <c r="B174" s="171"/>
      <c r="C174" s="132"/>
      <c r="D174" s="288"/>
      <c r="E174" s="243">
        <f>E175+E177+E179+E181</f>
        <v>1250</v>
      </c>
      <c r="F174" s="243">
        <f>F175+F177+F179+F181</f>
        <v>1600</v>
      </c>
      <c r="G174" s="243">
        <f>G175+G177+G179+G181</f>
        <v>1600</v>
      </c>
    </row>
    <row r="175" spans="1:7" ht="12" customHeight="1" outlineLevel="1">
      <c r="A175" s="59"/>
      <c r="B175" s="165"/>
      <c r="C175" s="54">
        <v>633</v>
      </c>
      <c r="D175" s="284" t="s">
        <v>37</v>
      </c>
      <c r="E175" s="80">
        <f>E176</f>
        <v>500</v>
      </c>
      <c r="F175" s="80">
        <f>F176</f>
        <v>600</v>
      </c>
      <c r="G175" s="80">
        <f>G176</f>
        <v>600</v>
      </c>
    </row>
    <row r="176" spans="1:7" ht="12" hidden="1" customHeight="1">
      <c r="A176" s="50" t="s">
        <v>51</v>
      </c>
      <c r="B176" s="168" t="s">
        <v>118</v>
      </c>
      <c r="C176" s="38">
        <v>633006</v>
      </c>
      <c r="D176" s="278" t="s">
        <v>74</v>
      </c>
      <c r="E176" s="312">
        <v>500</v>
      </c>
      <c r="F176" s="312">
        <v>600</v>
      </c>
      <c r="G176" s="312">
        <v>600</v>
      </c>
    </row>
    <row r="177" spans="1:7" ht="12" customHeight="1">
      <c r="A177" s="50"/>
      <c r="B177" s="168"/>
      <c r="C177" s="187">
        <v>634</v>
      </c>
      <c r="D177" s="280" t="s">
        <v>9</v>
      </c>
      <c r="E177" s="80">
        <f>E178</f>
        <v>350</v>
      </c>
      <c r="F177" s="80">
        <f>F178</f>
        <v>350</v>
      </c>
      <c r="G177" s="80">
        <f>G178</f>
        <v>350</v>
      </c>
    </row>
    <row r="178" spans="1:7" ht="12" hidden="1" customHeight="1" outlineLevel="1">
      <c r="A178" s="50" t="s">
        <v>51</v>
      </c>
      <c r="B178" s="168" t="s">
        <v>118</v>
      </c>
      <c r="C178" s="38">
        <v>634004</v>
      </c>
      <c r="D178" s="278" t="s">
        <v>186</v>
      </c>
      <c r="E178" s="312">
        <v>350</v>
      </c>
      <c r="F178" s="312">
        <v>350</v>
      </c>
      <c r="G178" s="312">
        <v>350</v>
      </c>
    </row>
    <row r="179" spans="1:7" ht="12" customHeight="1" outlineLevel="1">
      <c r="A179" s="50"/>
      <c r="B179" s="168"/>
      <c r="C179" s="54">
        <v>635</v>
      </c>
      <c r="D179" s="284" t="s">
        <v>38</v>
      </c>
      <c r="E179" s="80">
        <f>E180</f>
        <v>200</v>
      </c>
      <c r="F179" s="80">
        <f>F180</f>
        <v>450</v>
      </c>
      <c r="G179" s="80">
        <f>G180</f>
        <v>450</v>
      </c>
    </row>
    <row r="180" spans="1:7" ht="12" hidden="1" customHeight="1" outlineLevel="1">
      <c r="A180" s="50" t="s">
        <v>51</v>
      </c>
      <c r="B180" s="168" t="s">
        <v>118</v>
      </c>
      <c r="C180" s="38">
        <v>635006</v>
      </c>
      <c r="D180" s="278" t="s">
        <v>79</v>
      </c>
      <c r="E180" s="312">
        <v>200</v>
      </c>
      <c r="F180" s="312">
        <v>450</v>
      </c>
      <c r="G180" s="312">
        <v>450</v>
      </c>
    </row>
    <row r="181" spans="1:7" ht="12" customHeight="1" collapsed="1">
      <c r="A181" s="50"/>
      <c r="B181" s="168"/>
      <c r="C181" s="187">
        <v>637</v>
      </c>
      <c r="D181" s="280" t="s">
        <v>39</v>
      </c>
      <c r="E181" s="80">
        <f>E182</f>
        <v>200</v>
      </c>
      <c r="F181" s="80">
        <f>F182</f>
        <v>200</v>
      </c>
      <c r="G181" s="80">
        <f>G182</f>
        <v>200</v>
      </c>
    </row>
    <row r="182" spans="1:7" ht="12" hidden="1" customHeight="1" outlineLevel="1">
      <c r="A182" s="50" t="s">
        <v>51</v>
      </c>
      <c r="B182" s="168" t="s">
        <v>118</v>
      </c>
      <c r="C182" s="38">
        <v>637027</v>
      </c>
      <c r="D182" s="278" t="s">
        <v>90</v>
      </c>
      <c r="E182" s="312">
        <v>200</v>
      </c>
      <c r="F182" s="312">
        <v>200</v>
      </c>
      <c r="G182" s="312">
        <v>200</v>
      </c>
    </row>
    <row r="183" spans="1:7" ht="12" customHeight="1" outlineLevel="1">
      <c r="A183" s="131" t="s">
        <v>106</v>
      </c>
      <c r="B183" s="171"/>
      <c r="C183" s="416"/>
      <c r="D183" s="417"/>
      <c r="E183" s="418">
        <f>E184+E188+E190</f>
        <v>10550</v>
      </c>
      <c r="F183" s="243">
        <f>F184+F188+F190</f>
        <v>11350</v>
      </c>
      <c r="G183" s="243">
        <f>G184+G188+G190</f>
        <v>12250</v>
      </c>
    </row>
    <row r="184" spans="1:7" ht="12" customHeight="1">
      <c r="A184" s="59"/>
      <c r="B184" s="165"/>
      <c r="C184" s="54">
        <v>633</v>
      </c>
      <c r="D184" s="284" t="s">
        <v>37</v>
      </c>
      <c r="E184" s="80">
        <f>E185+E187+E186</f>
        <v>1450</v>
      </c>
      <c r="F184" s="80">
        <f>F185+F187+F186</f>
        <v>1400</v>
      </c>
      <c r="G184" s="80">
        <f>G185+G187+G186</f>
        <v>1400</v>
      </c>
    </row>
    <row r="185" spans="1:7" ht="0.75" customHeight="1">
      <c r="A185" s="50" t="s">
        <v>51</v>
      </c>
      <c r="B185" s="168" t="s">
        <v>118</v>
      </c>
      <c r="C185" s="38">
        <v>633004</v>
      </c>
      <c r="D185" s="285" t="s">
        <v>169</v>
      </c>
      <c r="E185" s="312">
        <v>200</v>
      </c>
      <c r="F185" s="312">
        <v>400</v>
      </c>
      <c r="G185" s="312">
        <v>400</v>
      </c>
    </row>
    <row r="186" spans="1:7" ht="12" hidden="1" customHeight="1">
      <c r="A186" s="50"/>
      <c r="B186" s="168" t="s">
        <v>118</v>
      </c>
      <c r="C186" s="38">
        <v>633006</v>
      </c>
      <c r="D186" s="285" t="s">
        <v>74</v>
      </c>
      <c r="E186" s="312">
        <v>550</v>
      </c>
      <c r="F186" s="312">
        <v>500</v>
      </c>
      <c r="G186" s="312">
        <v>500</v>
      </c>
    </row>
    <row r="187" spans="1:7" ht="12" hidden="1" customHeight="1" outlineLevel="1">
      <c r="A187" s="50"/>
      <c r="B187" s="168" t="s">
        <v>118</v>
      </c>
      <c r="C187" s="38">
        <v>633015</v>
      </c>
      <c r="D187" s="278" t="s">
        <v>187</v>
      </c>
      <c r="E187" s="312">
        <v>700</v>
      </c>
      <c r="F187" s="312">
        <v>500</v>
      </c>
      <c r="G187" s="312">
        <v>500</v>
      </c>
    </row>
    <row r="188" spans="1:7" ht="12" customHeight="1" outlineLevel="1">
      <c r="A188" s="50"/>
      <c r="B188" s="168"/>
      <c r="C188" s="54">
        <v>635</v>
      </c>
      <c r="D188" s="284" t="s">
        <v>38</v>
      </c>
      <c r="E188" s="80">
        <f>E189</f>
        <v>50</v>
      </c>
      <c r="F188" s="80">
        <f>F189</f>
        <v>50</v>
      </c>
      <c r="G188" s="80">
        <f>G189</f>
        <v>50</v>
      </c>
    </row>
    <row r="189" spans="1:7" ht="0.75" customHeight="1" outlineLevel="1">
      <c r="A189" s="50" t="s">
        <v>51</v>
      </c>
      <c r="B189" s="168" t="s">
        <v>118</v>
      </c>
      <c r="C189" s="38">
        <v>635004</v>
      </c>
      <c r="D189" s="285" t="s">
        <v>80</v>
      </c>
      <c r="E189" s="312">
        <v>50</v>
      </c>
      <c r="F189" s="312">
        <v>50</v>
      </c>
      <c r="G189" s="312">
        <v>50</v>
      </c>
    </row>
    <row r="190" spans="1:7" ht="11.25" customHeight="1">
      <c r="A190" s="50"/>
      <c r="B190" s="168"/>
      <c r="C190" s="54">
        <v>637</v>
      </c>
      <c r="D190" s="284" t="s">
        <v>39</v>
      </c>
      <c r="E190" s="80">
        <f>E191+E192+E193+E194</f>
        <v>9050</v>
      </c>
      <c r="F190" s="80">
        <f>F191+F192+F193+F194</f>
        <v>9900</v>
      </c>
      <c r="G190" s="80">
        <f>G191+G192+G193+G194</f>
        <v>10800</v>
      </c>
    </row>
    <row r="191" spans="1:7" ht="12" hidden="1" customHeight="1" outlineLevel="1">
      <c r="A191" s="50" t="s">
        <v>51</v>
      </c>
      <c r="B191" s="168" t="s">
        <v>118</v>
      </c>
      <c r="C191" s="38" t="s">
        <v>290</v>
      </c>
      <c r="D191" s="278" t="s">
        <v>188</v>
      </c>
      <c r="E191" s="312">
        <v>5000</v>
      </c>
      <c r="F191" s="312">
        <v>5400</v>
      </c>
      <c r="G191" s="312">
        <v>5800</v>
      </c>
    </row>
    <row r="192" spans="1:7" ht="12" hidden="1" customHeight="1">
      <c r="A192" s="50"/>
      <c r="B192" s="168" t="s">
        <v>118</v>
      </c>
      <c r="C192" s="38" t="s">
        <v>289</v>
      </c>
      <c r="D192" s="278" t="s">
        <v>189</v>
      </c>
      <c r="E192" s="312">
        <v>2900</v>
      </c>
      <c r="F192" s="312">
        <v>3100</v>
      </c>
      <c r="G192" s="312">
        <v>3500</v>
      </c>
    </row>
    <row r="193" spans="1:7" ht="12" hidden="1" customHeight="1" outlineLevel="1">
      <c r="A193" s="50"/>
      <c r="B193" s="168" t="s">
        <v>118</v>
      </c>
      <c r="C193" s="38" t="s">
        <v>288</v>
      </c>
      <c r="D193" s="278" t="s">
        <v>190</v>
      </c>
      <c r="E193" s="312">
        <v>650</v>
      </c>
      <c r="F193" s="312">
        <v>700</v>
      </c>
      <c r="G193" s="312">
        <v>800</v>
      </c>
    </row>
    <row r="194" spans="1:7" ht="12" hidden="1" customHeight="1" outlineLevel="1">
      <c r="A194" s="50"/>
      <c r="B194" s="168" t="s">
        <v>118</v>
      </c>
      <c r="C194" s="38">
        <v>637027</v>
      </c>
      <c r="D194" s="278" t="s">
        <v>90</v>
      </c>
      <c r="E194" s="312">
        <v>500</v>
      </c>
      <c r="F194" s="312">
        <v>700</v>
      </c>
      <c r="G194" s="312">
        <v>700</v>
      </c>
    </row>
    <row r="195" spans="1:7" ht="12" customHeight="1" outlineLevel="1">
      <c r="A195" s="137" t="s">
        <v>191</v>
      </c>
      <c r="B195" s="171"/>
      <c r="C195" s="132"/>
      <c r="D195" s="282"/>
      <c r="E195" s="418">
        <f>E196+E199+E207+E209+E213+E215</f>
        <v>14836</v>
      </c>
      <c r="F195" s="243">
        <f>F196+F199+F207+F209+F213+F215</f>
        <v>16827</v>
      </c>
      <c r="G195" s="243">
        <f>G196+G199+G207+G209+G213+G215</f>
        <v>17784</v>
      </c>
    </row>
    <row r="196" spans="1:7" ht="12" customHeight="1" outlineLevel="1">
      <c r="A196" s="59"/>
      <c r="B196" s="165"/>
      <c r="C196" s="54">
        <v>610</v>
      </c>
      <c r="D196" s="283" t="s">
        <v>59</v>
      </c>
      <c r="E196" s="80">
        <f>E197+E198</f>
        <v>3260</v>
      </c>
      <c r="F196" s="80">
        <f>F197+F198</f>
        <v>3300</v>
      </c>
      <c r="G196" s="80">
        <f>G197+G198</f>
        <v>3340</v>
      </c>
    </row>
    <row r="197" spans="1:7" ht="0.75" customHeight="1">
      <c r="A197" s="50" t="s">
        <v>51</v>
      </c>
      <c r="B197" s="168" t="s">
        <v>118</v>
      </c>
      <c r="C197" s="51">
        <v>611</v>
      </c>
      <c r="D197" s="278" t="s">
        <v>60</v>
      </c>
      <c r="E197" s="312">
        <v>1680</v>
      </c>
      <c r="F197" s="312">
        <v>1700</v>
      </c>
      <c r="G197" s="312">
        <v>1720</v>
      </c>
    </row>
    <row r="198" spans="1:7" ht="12" hidden="1" customHeight="1">
      <c r="A198" s="50"/>
      <c r="B198" s="168" t="s">
        <v>118</v>
      </c>
      <c r="C198" s="51">
        <v>612</v>
      </c>
      <c r="D198" s="278" t="s">
        <v>61</v>
      </c>
      <c r="E198" s="312">
        <v>1580</v>
      </c>
      <c r="F198" s="312">
        <v>1600</v>
      </c>
      <c r="G198" s="312">
        <v>1620</v>
      </c>
    </row>
    <row r="199" spans="1:7" ht="12" customHeight="1" outlineLevel="1">
      <c r="A199" s="50"/>
      <c r="B199" s="168"/>
      <c r="C199" s="63">
        <v>620</v>
      </c>
      <c r="D199" s="283" t="s">
        <v>42</v>
      </c>
      <c r="E199" s="242">
        <f>E200+E201+E202+E203+E204+E205+E206</f>
        <v>1201</v>
      </c>
      <c r="F199" s="242">
        <f>F200+F201+F202+F203+F204+F205+F206</f>
        <v>1223</v>
      </c>
      <c r="G199" s="242">
        <f>G200+G201+G202+G203+G204+G205+G206</f>
        <v>1241</v>
      </c>
    </row>
    <row r="200" spans="1:7" ht="0.75" customHeight="1" outlineLevel="1">
      <c r="A200" s="50" t="s">
        <v>51</v>
      </c>
      <c r="B200" s="168" t="s">
        <v>118</v>
      </c>
      <c r="C200" s="83">
        <v>623</v>
      </c>
      <c r="D200" s="285" t="s">
        <v>63</v>
      </c>
      <c r="E200" s="312">
        <v>337</v>
      </c>
      <c r="F200" s="312">
        <v>339</v>
      </c>
      <c r="G200" s="312">
        <v>341</v>
      </c>
    </row>
    <row r="201" spans="1:7" ht="12" hidden="1" customHeight="1" outlineLevel="1">
      <c r="A201" s="50"/>
      <c r="B201" s="168" t="s">
        <v>118</v>
      </c>
      <c r="C201" s="51" t="s">
        <v>4</v>
      </c>
      <c r="D201" s="278" t="s">
        <v>64</v>
      </c>
      <c r="E201" s="312">
        <v>50</v>
      </c>
      <c r="F201" s="312">
        <v>51</v>
      </c>
      <c r="G201" s="312">
        <v>53</v>
      </c>
    </row>
    <row r="202" spans="1:7" ht="12" hidden="1" customHeight="1" outlineLevel="1">
      <c r="A202" s="50"/>
      <c r="B202" s="168" t="s">
        <v>118</v>
      </c>
      <c r="C202" s="51" t="s">
        <v>5</v>
      </c>
      <c r="D202" s="278" t="s">
        <v>65</v>
      </c>
      <c r="E202" s="312">
        <v>470</v>
      </c>
      <c r="F202" s="312">
        <v>479</v>
      </c>
      <c r="G202" s="312">
        <v>481</v>
      </c>
    </row>
    <row r="203" spans="1:7" ht="12" hidden="1" customHeight="1" outlineLevel="1">
      <c r="A203" s="50"/>
      <c r="B203" s="168" t="s">
        <v>118</v>
      </c>
      <c r="C203" s="38">
        <v>625003</v>
      </c>
      <c r="D203" s="278" t="s">
        <v>66</v>
      </c>
      <c r="E203" s="312">
        <v>33</v>
      </c>
      <c r="F203" s="312">
        <v>35</v>
      </c>
      <c r="G203" s="312">
        <v>37</v>
      </c>
    </row>
    <row r="204" spans="1:7" ht="12" hidden="1" customHeight="1" outlineLevel="1">
      <c r="A204" s="50"/>
      <c r="B204" s="168" t="s">
        <v>118</v>
      </c>
      <c r="C204" s="38">
        <v>625004</v>
      </c>
      <c r="D204" s="278" t="s">
        <v>67</v>
      </c>
      <c r="E204" s="312">
        <v>102</v>
      </c>
      <c r="F204" s="312">
        <v>105</v>
      </c>
      <c r="G204" s="312">
        <v>108</v>
      </c>
    </row>
    <row r="205" spans="1:7" ht="12" hidden="1" customHeight="1" outlineLevel="1">
      <c r="A205" s="50"/>
      <c r="B205" s="168" t="s">
        <v>118</v>
      </c>
      <c r="C205" s="38">
        <v>625005</v>
      </c>
      <c r="D205" s="278" t="s">
        <v>68</v>
      </c>
      <c r="E205" s="312">
        <v>40</v>
      </c>
      <c r="F205" s="312">
        <v>42</v>
      </c>
      <c r="G205" s="312">
        <v>45</v>
      </c>
    </row>
    <row r="206" spans="1:7" ht="12" hidden="1" customHeight="1" outlineLevel="1">
      <c r="A206" s="50"/>
      <c r="B206" s="168" t="s">
        <v>118</v>
      </c>
      <c r="C206" s="38">
        <v>625007</v>
      </c>
      <c r="D206" s="278" t="s">
        <v>69</v>
      </c>
      <c r="E206" s="312">
        <v>169</v>
      </c>
      <c r="F206" s="312">
        <v>172</v>
      </c>
      <c r="G206" s="312">
        <v>176</v>
      </c>
    </row>
    <row r="207" spans="1:7" ht="12" customHeight="1" outlineLevel="1">
      <c r="A207" s="59"/>
      <c r="B207" s="165"/>
      <c r="C207" s="186">
        <v>632</v>
      </c>
      <c r="D207" s="280" t="s">
        <v>36</v>
      </c>
      <c r="E207" s="80">
        <f>E208</f>
        <v>1600</v>
      </c>
      <c r="F207" s="80">
        <f>F208</f>
        <v>1520</v>
      </c>
      <c r="G207" s="80">
        <f>G208</f>
        <v>1550</v>
      </c>
    </row>
    <row r="208" spans="1:7" ht="12" hidden="1" customHeight="1" outlineLevel="1">
      <c r="A208" s="50" t="s">
        <v>51</v>
      </c>
      <c r="B208" s="168" t="s">
        <v>118</v>
      </c>
      <c r="C208" s="83">
        <v>632001</v>
      </c>
      <c r="D208" s="285" t="s">
        <v>71</v>
      </c>
      <c r="E208" s="312">
        <v>1600</v>
      </c>
      <c r="F208" s="312">
        <v>1520</v>
      </c>
      <c r="G208" s="312">
        <v>1550</v>
      </c>
    </row>
    <row r="209" spans="1:7" ht="12" customHeight="1" outlineLevel="1">
      <c r="A209" s="50"/>
      <c r="B209" s="168"/>
      <c r="C209" s="187">
        <v>633</v>
      </c>
      <c r="D209" s="280" t="s">
        <v>37</v>
      </c>
      <c r="E209" s="242">
        <f>E210+E211+E212</f>
        <v>3150</v>
      </c>
      <c r="F209" s="242">
        <f>F210+F211+F212</f>
        <v>4650</v>
      </c>
      <c r="G209" s="242">
        <f>G210+G211+G212</f>
        <v>4650</v>
      </c>
    </row>
    <row r="210" spans="1:7" ht="0.75" customHeight="1" outlineLevel="1">
      <c r="A210" s="50" t="s">
        <v>183</v>
      </c>
      <c r="B210" s="168" t="s">
        <v>118</v>
      </c>
      <c r="C210" s="38">
        <v>633004</v>
      </c>
      <c r="D210" s="285" t="s">
        <v>169</v>
      </c>
      <c r="E210" s="312">
        <v>1200</v>
      </c>
      <c r="F210" s="312">
        <v>1500</v>
      </c>
      <c r="G210" s="312">
        <v>1500</v>
      </c>
    </row>
    <row r="211" spans="1:7" ht="12" hidden="1" customHeight="1" outlineLevel="1">
      <c r="A211" s="50"/>
      <c r="B211" s="168" t="s">
        <v>118</v>
      </c>
      <c r="C211" s="38">
        <v>633006</v>
      </c>
      <c r="D211" s="278" t="s">
        <v>74</v>
      </c>
      <c r="E211" s="312">
        <v>1800</v>
      </c>
      <c r="F211" s="312">
        <v>3000</v>
      </c>
      <c r="G211" s="312">
        <v>3000</v>
      </c>
    </row>
    <row r="212" spans="1:7" ht="12" hidden="1" customHeight="1" outlineLevel="1">
      <c r="A212" s="50"/>
      <c r="B212" s="168" t="s">
        <v>118</v>
      </c>
      <c r="C212" s="38">
        <v>633010</v>
      </c>
      <c r="D212" s="278" t="s">
        <v>91</v>
      </c>
      <c r="E212" s="312">
        <v>150</v>
      </c>
      <c r="F212" s="312">
        <v>150</v>
      </c>
      <c r="G212" s="312">
        <v>150</v>
      </c>
    </row>
    <row r="213" spans="1:7" ht="11.25" customHeight="1" outlineLevel="1">
      <c r="A213" s="50"/>
      <c r="B213" s="168"/>
      <c r="C213" s="54">
        <v>635</v>
      </c>
      <c r="D213" s="284" t="s">
        <v>38</v>
      </c>
      <c r="E213" s="80">
        <f>E214</f>
        <v>200</v>
      </c>
      <c r="F213" s="80">
        <f>F214</f>
        <v>575</v>
      </c>
      <c r="G213" s="80">
        <f>G214</f>
        <v>1270</v>
      </c>
    </row>
    <row r="214" spans="1:7" ht="12" hidden="1" customHeight="1" outlineLevel="1">
      <c r="A214" s="50" t="s">
        <v>51</v>
      </c>
      <c r="B214" s="168" t="s">
        <v>118</v>
      </c>
      <c r="C214" s="38">
        <v>635006</v>
      </c>
      <c r="D214" s="278" t="s">
        <v>79</v>
      </c>
      <c r="E214" s="312">
        <v>200</v>
      </c>
      <c r="F214" s="312">
        <v>575</v>
      </c>
      <c r="G214" s="312">
        <v>1270</v>
      </c>
    </row>
    <row r="215" spans="1:7" ht="12" customHeight="1" outlineLevel="1">
      <c r="A215" s="59"/>
      <c r="B215" s="165"/>
      <c r="C215" s="186">
        <v>637</v>
      </c>
      <c r="D215" s="279" t="s">
        <v>39</v>
      </c>
      <c r="E215" s="80">
        <f>E216+E217+E218+E219+E220+E222+E223</f>
        <v>5425</v>
      </c>
      <c r="F215" s="80">
        <f>F216+F217+F218+F219+F220+F222+F223</f>
        <v>5559</v>
      </c>
      <c r="G215" s="80">
        <f>G216+G217+G218+G219+G220+G222+G223</f>
        <v>5733</v>
      </c>
    </row>
    <row r="216" spans="1:7" ht="12" hidden="1" customHeight="1" outlineLevel="1">
      <c r="A216" s="50" t="s">
        <v>51</v>
      </c>
      <c r="B216" s="168" t="s">
        <v>118</v>
      </c>
      <c r="C216" s="51" t="s">
        <v>11</v>
      </c>
      <c r="D216" s="278" t="s">
        <v>81</v>
      </c>
      <c r="E216" s="312">
        <v>15</v>
      </c>
      <c r="F216" s="312">
        <v>15</v>
      </c>
      <c r="G216" s="312">
        <v>15</v>
      </c>
    </row>
    <row r="217" spans="1:7" ht="12" hidden="1" customHeight="1" outlineLevel="1">
      <c r="A217" s="50"/>
      <c r="B217" s="168" t="s">
        <v>118</v>
      </c>
      <c r="C217" s="38">
        <v>637004</v>
      </c>
      <c r="D217" s="278" t="s">
        <v>83</v>
      </c>
      <c r="E217" s="312">
        <v>1700</v>
      </c>
      <c r="F217" s="312">
        <v>1650</v>
      </c>
      <c r="G217" s="312">
        <v>1670</v>
      </c>
    </row>
    <row r="218" spans="1:7" ht="12" hidden="1" customHeight="1" outlineLevel="1">
      <c r="A218" s="50"/>
      <c r="B218" s="168" t="s">
        <v>118</v>
      </c>
      <c r="C218" s="38">
        <v>637005</v>
      </c>
      <c r="D218" s="278" t="s">
        <v>84</v>
      </c>
      <c r="E218" s="312">
        <v>170</v>
      </c>
      <c r="F218" s="312">
        <v>250</v>
      </c>
      <c r="G218" s="312">
        <v>300</v>
      </c>
    </row>
    <row r="219" spans="1:7" ht="12" hidden="1" customHeight="1" outlineLevel="1">
      <c r="A219" s="50"/>
      <c r="B219" s="168" t="s">
        <v>118</v>
      </c>
      <c r="C219" s="38">
        <v>637011</v>
      </c>
      <c r="D219" s="278" t="s">
        <v>192</v>
      </c>
      <c r="E219" s="312">
        <v>2500</v>
      </c>
      <c r="F219" s="312">
        <v>2500</v>
      </c>
      <c r="G219" s="312">
        <v>2500</v>
      </c>
    </row>
    <row r="220" spans="1:7" ht="12" hidden="1" customHeight="1" outlineLevel="1">
      <c r="A220" s="50"/>
      <c r="B220" s="168" t="s">
        <v>118</v>
      </c>
      <c r="C220" s="38">
        <v>637012</v>
      </c>
      <c r="D220" s="278" t="s">
        <v>85</v>
      </c>
      <c r="E220" s="312">
        <v>700</v>
      </c>
      <c r="F220" s="312">
        <v>800</v>
      </c>
      <c r="G220" s="312">
        <v>850</v>
      </c>
    </row>
    <row r="221" spans="1:7" ht="0.75" hidden="1" customHeight="1" outlineLevel="1">
      <c r="A221" s="50"/>
      <c r="B221" s="168" t="s">
        <v>118</v>
      </c>
      <c r="C221" s="38">
        <v>637014</v>
      </c>
      <c r="D221" s="278" t="s">
        <v>86</v>
      </c>
      <c r="E221" s="312" t="e">
        <f>PRODUCT(#REF!/30.126)</f>
        <v>#REF!</v>
      </c>
      <c r="F221" s="312"/>
      <c r="G221" s="312"/>
    </row>
    <row r="222" spans="1:7" ht="12" hidden="1" customHeight="1" outlineLevel="1">
      <c r="A222" s="50"/>
      <c r="B222" s="168" t="s">
        <v>118</v>
      </c>
      <c r="C222" s="38">
        <v>637016</v>
      </c>
      <c r="D222" s="278" t="s">
        <v>88</v>
      </c>
      <c r="E222" s="312">
        <v>40</v>
      </c>
      <c r="F222" s="312">
        <v>44</v>
      </c>
      <c r="G222" s="312">
        <v>48</v>
      </c>
    </row>
    <row r="223" spans="1:7" ht="12" hidden="1" customHeight="1" outlineLevel="1">
      <c r="A223" s="50"/>
      <c r="B223" s="168" t="s">
        <v>118</v>
      </c>
      <c r="C223" s="38">
        <v>637027</v>
      </c>
      <c r="D223" s="278" t="s">
        <v>90</v>
      </c>
      <c r="E223" s="312">
        <v>300</v>
      </c>
      <c r="F223" s="312">
        <v>300</v>
      </c>
      <c r="G223" s="312">
        <v>350</v>
      </c>
    </row>
    <row r="224" spans="1:7" ht="12" customHeight="1" outlineLevel="1">
      <c r="A224" s="131" t="s">
        <v>16</v>
      </c>
      <c r="B224" s="171"/>
      <c r="C224" s="132"/>
      <c r="D224" s="288"/>
      <c r="E224" s="243">
        <f>E225+E227+E229+E231</f>
        <v>5450</v>
      </c>
      <c r="F224" s="243">
        <f>F225+F227+F229+F231</f>
        <v>6000</v>
      </c>
      <c r="G224" s="243">
        <f>G225+G227+G229+G231</f>
        <v>6450</v>
      </c>
    </row>
    <row r="225" spans="1:7" ht="12" customHeight="1" outlineLevel="1">
      <c r="A225" s="59"/>
      <c r="B225" s="165"/>
      <c r="C225" s="54">
        <v>632</v>
      </c>
      <c r="D225" s="283" t="s">
        <v>36</v>
      </c>
      <c r="E225" s="80">
        <f>E226</f>
        <v>4600</v>
      </c>
      <c r="F225" s="80">
        <f>F226</f>
        <v>4700</v>
      </c>
      <c r="G225" s="80">
        <f>G226</f>
        <v>5000</v>
      </c>
    </row>
    <row r="226" spans="1:7" ht="12" hidden="1" customHeight="1">
      <c r="A226" s="50" t="s">
        <v>51</v>
      </c>
      <c r="B226" s="168" t="s">
        <v>118</v>
      </c>
      <c r="C226" s="51" t="s">
        <v>283</v>
      </c>
      <c r="D226" s="278" t="s">
        <v>71</v>
      </c>
      <c r="E226" s="312">
        <v>4600</v>
      </c>
      <c r="F226" s="312">
        <v>4700</v>
      </c>
      <c r="G226" s="312">
        <v>5000</v>
      </c>
    </row>
    <row r="227" spans="1:7" ht="12" customHeight="1">
      <c r="A227" s="50"/>
      <c r="B227" s="168"/>
      <c r="C227" s="187">
        <v>633</v>
      </c>
      <c r="D227" s="280" t="s">
        <v>37</v>
      </c>
      <c r="E227" s="242">
        <f>E228</f>
        <v>150</v>
      </c>
      <c r="F227" s="242">
        <f>F228</f>
        <v>300</v>
      </c>
      <c r="G227" s="242">
        <f>G228</f>
        <v>300</v>
      </c>
    </row>
    <row r="228" spans="1:7" ht="12" hidden="1" customHeight="1" outlineLevel="1">
      <c r="A228" s="50" t="s">
        <v>51</v>
      </c>
      <c r="B228" s="168" t="s">
        <v>118</v>
      </c>
      <c r="C228" s="38">
        <v>633006</v>
      </c>
      <c r="D228" s="278" t="s">
        <v>74</v>
      </c>
      <c r="E228" s="312">
        <v>150</v>
      </c>
      <c r="F228" s="312">
        <v>300</v>
      </c>
      <c r="G228" s="312">
        <v>300</v>
      </c>
    </row>
    <row r="229" spans="1:7" ht="12" customHeight="1" outlineLevel="1">
      <c r="A229" s="50"/>
      <c r="B229" s="168"/>
      <c r="C229" s="54">
        <v>635</v>
      </c>
      <c r="D229" s="284" t="s">
        <v>38</v>
      </c>
      <c r="E229" s="80">
        <f>E230</f>
        <v>500</v>
      </c>
      <c r="F229" s="80">
        <f>F230</f>
        <v>700</v>
      </c>
      <c r="G229" s="80">
        <f>G230</f>
        <v>800</v>
      </c>
    </row>
    <row r="230" spans="1:7" ht="12" hidden="1" customHeight="1">
      <c r="A230" s="50" t="s">
        <v>51</v>
      </c>
      <c r="B230" s="168" t="s">
        <v>118</v>
      </c>
      <c r="C230" s="38">
        <v>635006</v>
      </c>
      <c r="D230" s="278" t="s">
        <v>79</v>
      </c>
      <c r="E230" s="312">
        <v>500</v>
      </c>
      <c r="F230" s="312">
        <v>700</v>
      </c>
      <c r="G230" s="312">
        <v>800</v>
      </c>
    </row>
    <row r="231" spans="1:7" ht="12" customHeight="1" outlineLevel="1">
      <c r="A231" s="59"/>
      <c r="B231" s="165"/>
      <c r="C231" s="186">
        <v>637</v>
      </c>
      <c r="D231" s="279" t="s">
        <v>39</v>
      </c>
      <c r="E231" s="80">
        <f>E232</f>
        <v>200</v>
      </c>
      <c r="F231" s="80">
        <f>F232</f>
        <v>300</v>
      </c>
      <c r="G231" s="80">
        <f>G232</f>
        <v>350</v>
      </c>
    </row>
    <row r="232" spans="1:7" ht="12" hidden="1" customHeight="1" outlineLevel="1">
      <c r="A232" s="50" t="s">
        <v>51</v>
      </c>
      <c r="B232" s="168" t="s">
        <v>118</v>
      </c>
      <c r="C232" s="38">
        <v>637027</v>
      </c>
      <c r="D232" s="278" t="s">
        <v>90</v>
      </c>
      <c r="E232" s="312">
        <v>200</v>
      </c>
      <c r="F232" s="312">
        <v>300</v>
      </c>
      <c r="G232" s="312">
        <v>350</v>
      </c>
    </row>
    <row r="233" spans="1:7" ht="12" customHeight="1" outlineLevel="1">
      <c r="A233" s="131" t="s">
        <v>115</v>
      </c>
      <c r="B233" s="171"/>
      <c r="C233" s="138"/>
      <c r="D233" s="288"/>
      <c r="E233" s="135">
        <f>E234+E237</f>
        <v>5000</v>
      </c>
      <c r="F233" s="135">
        <f>F234+F237</f>
        <v>5020</v>
      </c>
      <c r="G233" s="135">
        <f>G234+G237</f>
        <v>5520</v>
      </c>
    </row>
    <row r="234" spans="1:7" ht="12" customHeight="1" outlineLevel="1">
      <c r="A234" s="59"/>
      <c r="B234" s="165"/>
      <c r="C234" s="54">
        <v>632</v>
      </c>
      <c r="D234" s="283" t="s">
        <v>36</v>
      </c>
      <c r="E234" s="80">
        <f>E235+E236</f>
        <v>4200</v>
      </c>
      <c r="F234" s="80">
        <f>F235+F236</f>
        <v>4300</v>
      </c>
      <c r="G234" s="80">
        <f>G235+G236</f>
        <v>4600</v>
      </c>
    </row>
    <row r="235" spans="1:7" ht="12" hidden="1" customHeight="1">
      <c r="A235" s="50" t="s">
        <v>51</v>
      </c>
      <c r="B235" s="168" t="s">
        <v>118</v>
      </c>
      <c r="C235" s="51" t="s">
        <v>282</v>
      </c>
      <c r="D235" s="285" t="s">
        <v>162</v>
      </c>
      <c r="E235" s="312">
        <v>3500</v>
      </c>
      <c r="F235" s="312">
        <v>3500</v>
      </c>
      <c r="G235" s="312">
        <v>3700</v>
      </c>
    </row>
    <row r="236" spans="1:7" ht="12" hidden="1" customHeight="1">
      <c r="A236" s="50"/>
      <c r="B236" s="168" t="s">
        <v>118</v>
      </c>
      <c r="C236" s="38" t="s">
        <v>283</v>
      </c>
      <c r="D236" s="285" t="s">
        <v>164</v>
      </c>
      <c r="E236" s="312">
        <v>700</v>
      </c>
      <c r="F236" s="312">
        <v>800</v>
      </c>
      <c r="G236" s="312">
        <v>900</v>
      </c>
    </row>
    <row r="237" spans="1:7" ht="12" customHeight="1" outlineLevel="1">
      <c r="A237" s="50"/>
      <c r="B237" s="168"/>
      <c r="C237" s="54">
        <v>635</v>
      </c>
      <c r="D237" s="284" t="s">
        <v>38</v>
      </c>
      <c r="E237" s="80">
        <f>E238+E239</f>
        <v>800</v>
      </c>
      <c r="F237" s="80">
        <f>F238+F239</f>
        <v>720</v>
      </c>
      <c r="G237" s="80">
        <f>G238+G239</f>
        <v>920</v>
      </c>
    </row>
    <row r="238" spans="1:7" ht="12" hidden="1" customHeight="1" outlineLevel="1">
      <c r="A238" s="50" t="s">
        <v>51</v>
      </c>
      <c r="B238" s="168" t="s">
        <v>118</v>
      </c>
      <c r="C238" s="38">
        <v>635006</v>
      </c>
      <c r="D238" s="278" t="s">
        <v>193</v>
      </c>
      <c r="E238" s="312">
        <v>600</v>
      </c>
      <c r="F238" s="312">
        <v>600</v>
      </c>
      <c r="G238" s="312">
        <v>800</v>
      </c>
    </row>
    <row r="239" spans="1:7" ht="12" hidden="1" customHeight="1" outlineLevel="1">
      <c r="A239" s="50"/>
      <c r="B239" s="168" t="s">
        <v>118</v>
      </c>
      <c r="C239" s="38">
        <v>637011</v>
      </c>
      <c r="D239" s="278" t="s">
        <v>266</v>
      </c>
      <c r="E239" s="312">
        <v>200</v>
      </c>
      <c r="F239" s="312">
        <v>120</v>
      </c>
      <c r="G239" s="312">
        <v>120</v>
      </c>
    </row>
    <row r="240" spans="1:7" ht="12" customHeight="1" outlineLevel="1">
      <c r="A240" s="131" t="s">
        <v>117</v>
      </c>
      <c r="B240" s="171"/>
      <c r="C240" s="136"/>
      <c r="D240" s="288"/>
      <c r="E240" s="243">
        <f t="shared" ref="E240:G241" si="2">E241</f>
        <v>3500</v>
      </c>
      <c r="F240" s="243">
        <f t="shared" si="2"/>
        <v>1000</v>
      </c>
      <c r="G240" s="243">
        <f t="shared" si="2"/>
        <v>1000</v>
      </c>
    </row>
    <row r="241" spans="1:7" ht="12" customHeight="1" outlineLevel="1">
      <c r="A241" s="59"/>
      <c r="B241" s="165"/>
      <c r="C241" s="54">
        <v>632</v>
      </c>
      <c r="D241" s="283" t="s">
        <v>36</v>
      </c>
      <c r="E241" s="80">
        <f t="shared" si="2"/>
        <v>3500</v>
      </c>
      <c r="F241" s="80">
        <f t="shared" si="2"/>
        <v>1000</v>
      </c>
      <c r="G241" s="80">
        <f t="shared" si="2"/>
        <v>1000</v>
      </c>
    </row>
    <row r="242" spans="1:7" ht="12" hidden="1" customHeight="1">
      <c r="A242" s="50" t="s">
        <v>51</v>
      </c>
      <c r="B242" s="168" t="s">
        <v>118</v>
      </c>
      <c r="C242" s="51" t="s">
        <v>283</v>
      </c>
      <c r="D242" s="278" t="s">
        <v>71</v>
      </c>
      <c r="E242" s="312">
        <v>3500</v>
      </c>
      <c r="F242" s="312">
        <v>1000</v>
      </c>
      <c r="G242" s="312">
        <v>1000</v>
      </c>
    </row>
    <row r="243" spans="1:7" ht="12" customHeight="1">
      <c r="A243" s="131" t="s">
        <v>116</v>
      </c>
      <c r="B243" s="171"/>
      <c r="C243" s="134"/>
      <c r="D243" s="289"/>
      <c r="E243" s="243">
        <f t="shared" ref="E243:G244" si="3">E244</f>
        <v>3500</v>
      </c>
      <c r="F243" s="243">
        <f t="shared" si="3"/>
        <v>5000</v>
      </c>
      <c r="G243" s="243">
        <f t="shared" si="3"/>
        <v>5500</v>
      </c>
    </row>
    <row r="244" spans="1:7" ht="12" customHeight="1" outlineLevel="1">
      <c r="A244" s="50"/>
      <c r="B244" s="168"/>
      <c r="C244" s="57">
        <v>642</v>
      </c>
      <c r="D244" s="283" t="s">
        <v>41</v>
      </c>
      <c r="E244" s="80">
        <f t="shared" si="3"/>
        <v>3500</v>
      </c>
      <c r="F244" s="80">
        <f t="shared" si="3"/>
        <v>5000</v>
      </c>
      <c r="G244" s="80">
        <f t="shared" si="3"/>
        <v>5500</v>
      </c>
    </row>
    <row r="245" spans="1:7" ht="12" hidden="1" customHeight="1" outlineLevel="1">
      <c r="A245" s="50" t="s">
        <v>51</v>
      </c>
      <c r="B245" s="168" t="s">
        <v>118</v>
      </c>
      <c r="C245" s="38">
        <v>642001</v>
      </c>
      <c r="D245" s="278" t="s">
        <v>268</v>
      </c>
      <c r="E245" s="312">
        <v>3500</v>
      </c>
      <c r="F245" s="312">
        <v>5000</v>
      </c>
      <c r="G245" s="312">
        <v>5500</v>
      </c>
    </row>
    <row r="246" spans="1:7" ht="12" customHeight="1" outlineLevel="1">
      <c r="A246" s="131" t="s">
        <v>194</v>
      </c>
      <c r="B246" s="171"/>
      <c r="C246" s="134"/>
      <c r="D246" s="289"/>
      <c r="E246" s="243">
        <f>E247+E249</f>
        <v>430</v>
      </c>
      <c r="F246" s="243">
        <f>F247+F249</f>
        <v>600</v>
      </c>
      <c r="G246" s="243">
        <f>G247+G249</f>
        <v>720</v>
      </c>
    </row>
    <row r="247" spans="1:7" ht="12" customHeight="1" outlineLevel="1">
      <c r="A247" s="50"/>
      <c r="B247" s="168"/>
      <c r="C247" s="187">
        <v>633</v>
      </c>
      <c r="D247" s="280" t="s">
        <v>37</v>
      </c>
      <c r="E247" s="242">
        <f>E248</f>
        <v>150</v>
      </c>
      <c r="F247" s="242">
        <f>F248</f>
        <v>300</v>
      </c>
      <c r="G247" s="242">
        <f>G248</f>
        <v>400</v>
      </c>
    </row>
    <row r="248" spans="1:7" ht="12" hidden="1" customHeight="1" outlineLevel="1">
      <c r="A248" s="50" t="s">
        <v>51</v>
      </c>
      <c r="B248" s="168" t="s">
        <v>118</v>
      </c>
      <c r="C248" s="38">
        <v>633009</v>
      </c>
      <c r="D248" s="278" t="s">
        <v>195</v>
      </c>
      <c r="E248" s="312">
        <v>150</v>
      </c>
      <c r="F248" s="312">
        <v>300</v>
      </c>
      <c r="G248" s="312">
        <v>400</v>
      </c>
    </row>
    <row r="249" spans="1:7" ht="12" customHeight="1" outlineLevel="1">
      <c r="A249" s="59"/>
      <c r="B249" s="165"/>
      <c r="C249" s="186">
        <v>637</v>
      </c>
      <c r="D249" s="279" t="s">
        <v>39</v>
      </c>
      <c r="E249" s="80">
        <f>E250</f>
        <v>280</v>
      </c>
      <c r="F249" s="80">
        <f>F250</f>
        <v>300</v>
      </c>
      <c r="G249" s="80">
        <f>G250</f>
        <v>320</v>
      </c>
    </row>
    <row r="250" spans="1:7" ht="12" hidden="1" customHeight="1" outlineLevel="1">
      <c r="A250" s="50" t="s">
        <v>51</v>
      </c>
      <c r="B250" s="168" t="s">
        <v>118</v>
      </c>
      <c r="C250" s="38">
        <v>637027</v>
      </c>
      <c r="D250" s="278" t="s">
        <v>90</v>
      </c>
      <c r="E250" s="312">
        <v>280</v>
      </c>
      <c r="F250" s="312">
        <v>300</v>
      </c>
      <c r="G250" s="312">
        <v>320</v>
      </c>
    </row>
    <row r="251" spans="1:7" ht="12" customHeight="1" outlineLevel="1">
      <c r="A251" s="131" t="s">
        <v>107</v>
      </c>
      <c r="B251" s="171"/>
      <c r="C251" s="134"/>
      <c r="D251" s="289"/>
      <c r="E251" s="243">
        <f>E252+E254+E256+E258</f>
        <v>4120</v>
      </c>
      <c r="F251" s="243">
        <f>F252+F254+F256+F258</f>
        <v>3650</v>
      </c>
      <c r="G251" s="243">
        <f>G252+G254+G256+G258</f>
        <v>4200</v>
      </c>
    </row>
    <row r="252" spans="1:7" ht="12" customHeight="1" outlineLevel="1">
      <c r="A252" s="59"/>
      <c r="B252" s="165"/>
      <c r="C252" s="54">
        <v>632</v>
      </c>
      <c r="D252" s="283" t="s">
        <v>36</v>
      </c>
      <c r="E252" s="80">
        <f>E253</f>
        <v>400</v>
      </c>
      <c r="F252" s="80">
        <f>F253</f>
        <v>500</v>
      </c>
      <c r="G252" s="80">
        <f>G253</f>
        <v>500</v>
      </c>
    </row>
    <row r="253" spans="1:7" ht="12" hidden="1" customHeight="1">
      <c r="A253" s="50" t="s">
        <v>51</v>
      </c>
      <c r="B253" s="168" t="s">
        <v>118</v>
      </c>
      <c r="C253" s="51" t="s">
        <v>14</v>
      </c>
      <c r="D253" s="278" t="s">
        <v>71</v>
      </c>
      <c r="E253" s="312">
        <v>400</v>
      </c>
      <c r="F253" s="312">
        <v>500</v>
      </c>
      <c r="G253" s="312">
        <v>500</v>
      </c>
    </row>
    <row r="254" spans="1:7" ht="12" customHeight="1">
      <c r="A254" s="50"/>
      <c r="B254" s="168"/>
      <c r="C254" s="187">
        <v>633</v>
      </c>
      <c r="D254" s="280" t="s">
        <v>37</v>
      </c>
      <c r="E254" s="242">
        <f>E255</f>
        <v>400</v>
      </c>
      <c r="F254" s="242">
        <f>F255</f>
        <v>400</v>
      </c>
      <c r="G254" s="242">
        <f>G255</f>
        <v>400</v>
      </c>
    </row>
    <row r="255" spans="1:7" ht="12" hidden="1" customHeight="1" outlineLevel="1">
      <c r="A255" s="50" t="s">
        <v>51</v>
      </c>
      <c r="B255" s="168" t="s">
        <v>118</v>
      </c>
      <c r="C255" s="38">
        <v>633006</v>
      </c>
      <c r="D255" s="278" t="s">
        <v>74</v>
      </c>
      <c r="E255" s="312">
        <v>400</v>
      </c>
      <c r="F255" s="312">
        <v>400</v>
      </c>
      <c r="G255" s="312">
        <v>400</v>
      </c>
    </row>
    <row r="256" spans="1:7" ht="12" customHeight="1" outlineLevel="1">
      <c r="A256" s="50"/>
      <c r="B256" s="168"/>
      <c r="C256" s="54">
        <v>635</v>
      </c>
      <c r="D256" s="284" t="s">
        <v>38</v>
      </c>
      <c r="E256" s="80">
        <f>E257</f>
        <v>120</v>
      </c>
      <c r="F256" s="80">
        <f>F257</f>
        <v>500</v>
      </c>
      <c r="G256" s="80">
        <f>G257</f>
        <v>500</v>
      </c>
    </row>
    <row r="257" spans="1:7" ht="12" hidden="1" customHeight="1" outlineLevel="1">
      <c r="A257" s="50" t="s">
        <v>51</v>
      </c>
      <c r="B257" s="168" t="s">
        <v>118</v>
      </c>
      <c r="C257" s="38">
        <v>635006</v>
      </c>
      <c r="D257" s="278" t="s">
        <v>79</v>
      </c>
      <c r="E257" s="312">
        <v>120</v>
      </c>
      <c r="F257" s="312">
        <v>500</v>
      </c>
      <c r="G257" s="312">
        <v>500</v>
      </c>
    </row>
    <row r="258" spans="1:7" ht="12" customHeight="1" outlineLevel="1">
      <c r="A258" s="59"/>
      <c r="B258" s="165"/>
      <c r="C258" s="186">
        <v>637</v>
      </c>
      <c r="D258" s="279" t="s">
        <v>39</v>
      </c>
      <c r="E258" s="80">
        <f>E260+E259</f>
        <v>3200</v>
      </c>
      <c r="F258" s="80">
        <f>F260+F259</f>
        <v>2250</v>
      </c>
      <c r="G258" s="80">
        <f>G260+G259</f>
        <v>2800</v>
      </c>
    </row>
    <row r="259" spans="1:7" ht="12" hidden="1" customHeight="1" outlineLevel="1">
      <c r="A259" s="176" t="s">
        <v>51</v>
      </c>
      <c r="B259" s="188" t="s">
        <v>118</v>
      </c>
      <c r="C259" s="83">
        <v>637002</v>
      </c>
      <c r="D259" s="290" t="s">
        <v>196</v>
      </c>
      <c r="E259" s="312">
        <v>3000</v>
      </c>
      <c r="F259" s="312">
        <v>2000</v>
      </c>
      <c r="G259" s="312">
        <v>2500</v>
      </c>
    </row>
    <row r="260" spans="1:7" ht="12" hidden="1" customHeight="1" outlineLevel="1">
      <c r="A260" s="50"/>
      <c r="B260" s="168" t="s">
        <v>118</v>
      </c>
      <c r="C260" s="38">
        <v>637027</v>
      </c>
      <c r="D260" s="278" t="s">
        <v>90</v>
      </c>
      <c r="E260" s="312">
        <v>200</v>
      </c>
      <c r="F260" s="312">
        <v>250</v>
      </c>
      <c r="G260" s="312">
        <v>300</v>
      </c>
    </row>
    <row r="261" spans="1:7" ht="12" customHeight="1" outlineLevel="1">
      <c r="A261" s="131" t="s">
        <v>17</v>
      </c>
      <c r="B261" s="171"/>
      <c r="C261" s="132"/>
      <c r="D261" s="282"/>
      <c r="E261" s="135">
        <f>E262+E264</f>
        <v>250</v>
      </c>
      <c r="F261" s="135">
        <f>F262+F264</f>
        <v>540</v>
      </c>
      <c r="G261" s="135">
        <f>G262+G264</f>
        <v>740</v>
      </c>
    </row>
    <row r="262" spans="1:7" ht="12" customHeight="1" outlineLevel="1">
      <c r="A262" s="50"/>
      <c r="B262" s="168"/>
      <c r="C262" s="54">
        <v>635</v>
      </c>
      <c r="D262" s="284" t="s">
        <v>38</v>
      </c>
      <c r="E262" s="80">
        <f>E263</f>
        <v>200</v>
      </c>
      <c r="F262" s="80">
        <f>F263</f>
        <v>500</v>
      </c>
      <c r="G262" s="80">
        <f>G263</f>
        <v>700</v>
      </c>
    </row>
    <row r="263" spans="1:7" ht="12" hidden="1" customHeight="1">
      <c r="A263" s="50" t="s">
        <v>51</v>
      </c>
      <c r="B263" s="168" t="s">
        <v>118</v>
      </c>
      <c r="C263" s="38">
        <v>635006</v>
      </c>
      <c r="D263" s="278" t="s">
        <v>79</v>
      </c>
      <c r="E263" s="312">
        <v>200</v>
      </c>
      <c r="F263" s="312">
        <v>500</v>
      </c>
      <c r="G263" s="312">
        <v>700</v>
      </c>
    </row>
    <row r="264" spans="1:7" ht="12" customHeight="1">
      <c r="A264" s="50"/>
      <c r="B264" s="168"/>
      <c r="C264" s="54">
        <v>637</v>
      </c>
      <c r="D264" s="284" t="s">
        <v>39</v>
      </c>
      <c r="E264" s="80">
        <f>E265</f>
        <v>50</v>
      </c>
      <c r="F264" s="80">
        <f>F265</f>
        <v>40</v>
      </c>
      <c r="G264" s="80">
        <f>G265</f>
        <v>40</v>
      </c>
    </row>
    <row r="265" spans="1:7" ht="12" hidden="1" customHeight="1" outlineLevel="1">
      <c r="A265" s="50" t="s">
        <v>51</v>
      </c>
      <c r="B265" s="168" t="s">
        <v>118</v>
      </c>
      <c r="C265" s="38">
        <v>637012</v>
      </c>
      <c r="D265" s="278" t="s">
        <v>85</v>
      </c>
      <c r="E265" s="312">
        <v>50</v>
      </c>
      <c r="F265" s="312">
        <v>40</v>
      </c>
      <c r="G265" s="312">
        <v>40</v>
      </c>
    </row>
    <row r="266" spans="1:7" ht="12" customHeight="1" outlineLevel="1">
      <c r="A266" s="131" t="s">
        <v>108</v>
      </c>
      <c r="B266" s="171"/>
      <c r="C266" s="138"/>
      <c r="D266" s="288"/>
      <c r="E266" s="135">
        <f>E267+E272</f>
        <v>1370</v>
      </c>
      <c r="F266" s="135">
        <f>F267+F272</f>
        <v>1380</v>
      </c>
      <c r="G266" s="135">
        <f>G267+G272</f>
        <v>1590</v>
      </c>
    </row>
    <row r="267" spans="1:7" ht="12" customHeight="1" outlineLevel="1">
      <c r="A267" s="59"/>
      <c r="B267" s="165"/>
      <c r="C267" s="54">
        <v>633</v>
      </c>
      <c r="D267" s="284" t="s">
        <v>37</v>
      </c>
      <c r="E267" s="80">
        <f>E268</f>
        <v>70</v>
      </c>
      <c r="F267" s="80">
        <f>F268</f>
        <v>80</v>
      </c>
      <c r="G267" s="80">
        <f>G268</f>
        <v>90</v>
      </c>
    </row>
    <row r="268" spans="1:7" ht="11.25" hidden="1" customHeight="1">
      <c r="A268" s="176" t="s">
        <v>51</v>
      </c>
      <c r="B268" s="188" t="s">
        <v>118</v>
      </c>
      <c r="C268" s="38">
        <v>633006</v>
      </c>
      <c r="D268" s="278" t="s">
        <v>74</v>
      </c>
      <c r="E268" s="312">
        <v>70</v>
      </c>
      <c r="F268" s="312">
        <v>80</v>
      </c>
      <c r="G268" s="312">
        <v>90</v>
      </c>
    </row>
    <row r="269" spans="1:7" ht="0.75" hidden="1" customHeight="1">
      <c r="A269" s="50"/>
      <c r="B269" s="168"/>
      <c r="C269" s="54">
        <v>637</v>
      </c>
      <c r="D269" s="284" t="s">
        <v>39</v>
      </c>
      <c r="E269" s="80" t="e">
        <f>E270+E271</f>
        <v>#REF!</v>
      </c>
      <c r="F269" s="80" t="e">
        <f>F270+F271</f>
        <v>#REF!</v>
      </c>
      <c r="G269" s="80" t="e">
        <f>G270+G271</f>
        <v>#REF!</v>
      </c>
    </row>
    <row r="270" spans="1:7" ht="12" hidden="1" customHeight="1" outlineLevel="1">
      <c r="A270" s="50" t="s">
        <v>51</v>
      </c>
      <c r="B270" s="168" t="s">
        <v>118</v>
      </c>
      <c r="C270" s="38">
        <v>637026</v>
      </c>
      <c r="D270" s="278" t="s">
        <v>89</v>
      </c>
      <c r="E270" s="348" t="e">
        <f>PRODUCT(#REF!/30.126)</f>
        <v>#REF!</v>
      </c>
      <c r="F270" s="348" t="e">
        <f>PRODUCT(#REF!/30.126)</f>
        <v>#REF!</v>
      </c>
      <c r="G270" s="348" t="e">
        <f>PRODUCT(#REF!/30.126)</f>
        <v>#REF!</v>
      </c>
    </row>
    <row r="271" spans="1:7" ht="12" hidden="1" customHeight="1">
      <c r="A271" s="50"/>
      <c r="B271" s="168" t="s">
        <v>118</v>
      </c>
      <c r="C271" s="38">
        <v>637027</v>
      </c>
      <c r="D271" s="278" t="s">
        <v>90</v>
      </c>
      <c r="E271" s="348" t="e">
        <f>PRODUCT(#REF!/30.126)</f>
        <v>#REF!</v>
      </c>
      <c r="F271" s="348" t="e">
        <f>PRODUCT(#REF!/30.126)</f>
        <v>#REF!</v>
      </c>
      <c r="G271" s="348" t="e">
        <f>PRODUCT(#REF!/30.126)</f>
        <v>#REF!</v>
      </c>
    </row>
    <row r="272" spans="1:7" ht="12" customHeight="1" outlineLevel="1">
      <c r="A272" s="50"/>
      <c r="B272" s="168"/>
      <c r="C272" s="57">
        <v>642</v>
      </c>
      <c r="D272" s="283" t="s">
        <v>41</v>
      </c>
      <c r="E272" s="80">
        <f>E273+E275</f>
        <v>1300</v>
      </c>
      <c r="F272" s="80">
        <f>F273+F275</f>
        <v>1300</v>
      </c>
      <c r="G272" s="80">
        <f>G273+G275</f>
        <v>1500</v>
      </c>
    </row>
    <row r="273" spans="1:7" ht="0.75" customHeight="1" outlineLevel="1">
      <c r="A273" s="50" t="s">
        <v>51</v>
      </c>
      <c r="B273" s="168" t="s">
        <v>118</v>
      </c>
      <c r="C273" s="38">
        <v>642001</v>
      </c>
      <c r="D273" s="278" t="s">
        <v>198</v>
      </c>
      <c r="E273" s="312">
        <v>800</v>
      </c>
      <c r="F273" s="312">
        <v>800</v>
      </c>
      <c r="G273" s="312">
        <v>1000</v>
      </c>
    </row>
    <row r="274" spans="1:7" ht="12" hidden="1" customHeight="1">
      <c r="A274" s="50"/>
      <c r="B274" s="168" t="s">
        <v>118</v>
      </c>
      <c r="C274" s="38">
        <v>642007</v>
      </c>
      <c r="D274" s="278" t="s">
        <v>240</v>
      </c>
      <c r="E274" s="348" t="e">
        <f>PRODUCT(#REF!/30.126)</f>
        <v>#REF!</v>
      </c>
      <c r="F274" s="348"/>
      <c r="G274" s="348"/>
    </row>
    <row r="275" spans="1:7" ht="12" hidden="1" customHeight="1" outlineLevel="1">
      <c r="A275" s="50"/>
      <c r="B275" s="168" t="s">
        <v>118</v>
      </c>
      <c r="C275" s="38">
        <v>642006</v>
      </c>
      <c r="D275" s="278" t="s">
        <v>197</v>
      </c>
      <c r="E275" s="312">
        <v>500</v>
      </c>
      <c r="F275" s="312">
        <v>500</v>
      </c>
      <c r="G275" s="312">
        <v>500</v>
      </c>
    </row>
    <row r="276" spans="1:7" ht="12" customHeight="1" outlineLevel="1">
      <c r="A276" s="131" t="s">
        <v>235</v>
      </c>
      <c r="B276" s="171"/>
      <c r="C276" s="132"/>
      <c r="D276" s="282"/>
      <c r="E276" s="370">
        <f>E277+E281+E291+E309</f>
        <v>35471</v>
      </c>
      <c r="F276" s="370">
        <f>F277+F281+F291+F309</f>
        <v>36200</v>
      </c>
      <c r="G276" s="370">
        <f>G277+G281+G291+G309</f>
        <v>36200</v>
      </c>
    </row>
    <row r="277" spans="1:7" ht="12" customHeight="1">
      <c r="A277" s="204"/>
      <c r="B277" s="191"/>
      <c r="C277" s="186">
        <v>610</v>
      </c>
      <c r="D277" s="280" t="s">
        <v>59</v>
      </c>
      <c r="E277" s="80">
        <v>20417</v>
      </c>
      <c r="F277" s="80">
        <v>20900</v>
      </c>
      <c r="G277" s="80">
        <v>20900</v>
      </c>
    </row>
    <row r="278" spans="1:7" ht="0.75" customHeight="1">
      <c r="A278" s="205" t="s">
        <v>51</v>
      </c>
      <c r="B278" s="170" t="s">
        <v>118</v>
      </c>
      <c r="C278" s="203">
        <v>611</v>
      </c>
      <c r="D278" s="291" t="s">
        <v>60</v>
      </c>
      <c r="E278" s="367">
        <v>15269</v>
      </c>
      <c r="F278" s="367">
        <v>7164</v>
      </c>
      <c r="G278" s="367"/>
    </row>
    <row r="279" spans="1:7" ht="12" hidden="1" customHeight="1" outlineLevel="1">
      <c r="A279" s="202"/>
      <c r="B279" s="170" t="s">
        <v>118</v>
      </c>
      <c r="C279" s="203">
        <v>612</v>
      </c>
      <c r="D279" s="291" t="s">
        <v>61</v>
      </c>
      <c r="E279" s="367">
        <v>664</v>
      </c>
      <c r="F279" s="367"/>
      <c r="G279" s="367"/>
    </row>
    <row r="280" spans="1:7" ht="12" hidden="1" customHeight="1" outlineLevel="1">
      <c r="A280" s="202"/>
      <c r="B280" s="170" t="s">
        <v>118</v>
      </c>
      <c r="C280" s="203">
        <v>614</v>
      </c>
      <c r="D280" s="291" t="s">
        <v>27</v>
      </c>
      <c r="E280" s="367">
        <v>498</v>
      </c>
      <c r="F280" s="367"/>
      <c r="G280" s="367"/>
    </row>
    <row r="281" spans="1:7" ht="12" customHeight="1" outlineLevel="1">
      <c r="A281" s="202"/>
      <c r="B281" s="170"/>
      <c r="C281" s="187">
        <v>620</v>
      </c>
      <c r="D281" s="280" t="s">
        <v>42</v>
      </c>
      <c r="E281" s="80">
        <v>7064</v>
      </c>
      <c r="F281" s="80">
        <v>7200</v>
      </c>
      <c r="G281" s="80">
        <v>7200</v>
      </c>
    </row>
    <row r="282" spans="1:7" ht="0.75" customHeight="1" outlineLevel="1">
      <c r="A282" s="202" t="s">
        <v>51</v>
      </c>
      <c r="B282" s="170" t="s">
        <v>118</v>
      </c>
      <c r="C282" s="203">
        <v>621</v>
      </c>
      <c r="D282" s="291" t="s">
        <v>62</v>
      </c>
      <c r="E282" s="367">
        <v>797</v>
      </c>
      <c r="F282" s="367"/>
      <c r="G282" s="367"/>
    </row>
    <row r="283" spans="1:7" ht="12" hidden="1" customHeight="1" outlineLevel="1">
      <c r="A283" s="202"/>
      <c r="B283" s="170" t="s">
        <v>118</v>
      </c>
      <c r="C283" s="203">
        <v>623</v>
      </c>
      <c r="D283" s="291" t="s">
        <v>63</v>
      </c>
      <c r="E283" s="367">
        <v>830</v>
      </c>
      <c r="F283" s="367"/>
      <c r="G283" s="367"/>
    </row>
    <row r="284" spans="1:7" ht="12" hidden="1" customHeight="1" outlineLevel="1">
      <c r="A284" s="202"/>
      <c r="B284" s="170" t="s">
        <v>118</v>
      </c>
      <c r="C284" s="203" t="s">
        <v>4</v>
      </c>
      <c r="D284" s="291" t="s">
        <v>64</v>
      </c>
      <c r="E284" s="367">
        <v>232</v>
      </c>
      <c r="F284" s="367"/>
      <c r="G284" s="367"/>
    </row>
    <row r="285" spans="1:7" ht="12" hidden="1" customHeight="1" outlineLevel="1">
      <c r="A285" s="202"/>
      <c r="B285" s="170" t="s">
        <v>118</v>
      </c>
      <c r="C285" s="203" t="s">
        <v>5</v>
      </c>
      <c r="D285" s="291" t="s">
        <v>65</v>
      </c>
      <c r="E285" s="367">
        <v>2290</v>
      </c>
      <c r="F285" s="367"/>
      <c r="G285" s="367"/>
    </row>
    <row r="286" spans="1:7" ht="12" hidden="1" customHeight="1" outlineLevel="1">
      <c r="A286" s="202"/>
      <c r="B286" s="170" t="s">
        <v>118</v>
      </c>
      <c r="C286" s="206">
        <v>625003</v>
      </c>
      <c r="D286" s="291" t="s">
        <v>66</v>
      </c>
      <c r="E286" s="367">
        <v>133</v>
      </c>
      <c r="F286" s="367"/>
      <c r="G286" s="367"/>
    </row>
    <row r="287" spans="1:7" ht="12" hidden="1" customHeight="1" outlineLevel="1">
      <c r="A287" s="202"/>
      <c r="B287" s="170" t="s">
        <v>118</v>
      </c>
      <c r="C287" s="206">
        <v>625004</v>
      </c>
      <c r="D287" s="291" t="s">
        <v>67</v>
      </c>
      <c r="E287" s="367">
        <v>498</v>
      </c>
      <c r="F287" s="367"/>
      <c r="G287" s="367"/>
    </row>
    <row r="288" spans="1:7" ht="12" hidden="1" customHeight="1" outlineLevel="1">
      <c r="A288" s="202"/>
      <c r="B288" s="170" t="s">
        <v>118</v>
      </c>
      <c r="C288" s="206">
        <v>625005</v>
      </c>
      <c r="D288" s="291" t="s">
        <v>68</v>
      </c>
      <c r="E288" s="367">
        <v>166</v>
      </c>
      <c r="F288" s="367"/>
      <c r="G288" s="367"/>
    </row>
    <row r="289" spans="1:7" ht="12" hidden="1" customHeight="1" outlineLevel="1">
      <c r="A289" s="202"/>
      <c r="B289" s="170" t="s">
        <v>118</v>
      </c>
      <c r="C289" s="206">
        <v>625006</v>
      </c>
      <c r="D289" s="291" t="s">
        <v>205</v>
      </c>
      <c r="E289" s="367">
        <v>33</v>
      </c>
      <c r="F289" s="367"/>
      <c r="G289" s="367"/>
    </row>
    <row r="290" spans="1:7" ht="12" hidden="1" customHeight="1" outlineLevel="1">
      <c r="A290" s="202"/>
      <c r="B290" s="170" t="s">
        <v>118</v>
      </c>
      <c r="C290" s="206">
        <v>625007</v>
      </c>
      <c r="D290" s="291" t="s">
        <v>69</v>
      </c>
      <c r="E290" s="367">
        <v>830</v>
      </c>
      <c r="F290" s="367"/>
      <c r="G290" s="367"/>
    </row>
    <row r="291" spans="1:7" ht="12" customHeight="1" outlineLevel="1">
      <c r="A291" s="202"/>
      <c r="B291" s="170"/>
      <c r="C291" s="186">
        <v>630</v>
      </c>
      <c r="D291" s="279" t="s">
        <v>39</v>
      </c>
      <c r="E291" s="80">
        <v>7990</v>
      </c>
      <c r="F291" s="80">
        <v>8000</v>
      </c>
      <c r="G291" s="80">
        <v>8000</v>
      </c>
    </row>
    <row r="292" spans="1:7" ht="12" hidden="1" customHeight="1" outlineLevel="1">
      <c r="A292" s="202" t="s">
        <v>51</v>
      </c>
      <c r="B292" s="170" t="s">
        <v>118</v>
      </c>
      <c r="C292" s="203" t="s">
        <v>7</v>
      </c>
      <c r="D292" s="291" t="s">
        <v>70</v>
      </c>
      <c r="E292" s="367">
        <v>66</v>
      </c>
      <c r="F292" s="367"/>
      <c r="G292" s="367"/>
    </row>
    <row r="293" spans="1:7" ht="12" hidden="1" customHeight="1" outlineLevel="1">
      <c r="A293" s="202"/>
      <c r="B293" s="170"/>
      <c r="C293" s="186">
        <v>632</v>
      </c>
      <c r="D293" s="280" t="s">
        <v>36</v>
      </c>
      <c r="E293" s="80">
        <f>E294+E295+E296</f>
        <v>3320</v>
      </c>
      <c r="F293" s="80"/>
      <c r="G293" s="80"/>
    </row>
    <row r="294" spans="1:7" ht="12" hidden="1" customHeight="1" outlineLevel="1">
      <c r="A294" s="202" t="s">
        <v>51</v>
      </c>
      <c r="B294" s="170" t="s">
        <v>118</v>
      </c>
      <c r="C294" s="206">
        <v>632001</v>
      </c>
      <c r="D294" s="291" t="s">
        <v>71</v>
      </c>
      <c r="E294" s="367">
        <v>2656</v>
      </c>
      <c r="F294" s="367"/>
      <c r="G294" s="367"/>
    </row>
    <row r="295" spans="1:7" ht="12" hidden="1" customHeight="1" outlineLevel="1">
      <c r="A295" s="202"/>
      <c r="B295" s="170" t="s">
        <v>118</v>
      </c>
      <c r="C295" s="206">
        <v>632002</v>
      </c>
      <c r="D295" s="291" t="s">
        <v>241</v>
      </c>
      <c r="E295" s="367">
        <v>166</v>
      </c>
      <c r="F295" s="367"/>
      <c r="G295" s="367"/>
    </row>
    <row r="296" spans="1:7" ht="12" hidden="1" customHeight="1" outlineLevel="1">
      <c r="A296" s="202"/>
      <c r="B296" s="170" t="s">
        <v>118</v>
      </c>
      <c r="C296" s="206">
        <v>632003</v>
      </c>
      <c r="D296" s="291" t="s">
        <v>206</v>
      </c>
      <c r="E296" s="367">
        <v>498</v>
      </c>
      <c r="F296" s="367"/>
      <c r="G296" s="367"/>
    </row>
    <row r="297" spans="1:7" ht="12" hidden="1" customHeight="1" outlineLevel="1">
      <c r="A297" s="202"/>
      <c r="B297" s="170"/>
      <c r="C297" s="187">
        <v>633</v>
      </c>
      <c r="D297" s="280" t="s">
        <v>37</v>
      </c>
      <c r="E297" s="80" t="e">
        <f>E298+E299+E300</f>
        <v>#REF!</v>
      </c>
      <c r="F297" s="80"/>
      <c r="G297" s="80"/>
    </row>
    <row r="298" spans="1:7" ht="12" hidden="1" customHeight="1" outlineLevel="1">
      <c r="A298" s="202" t="s">
        <v>183</v>
      </c>
      <c r="B298" s="170" t="s">
        <v>118</v>
      </c>
      <c r="C298" s="206">
        <v>633004</v>
      </c>
      <c r="D298" s="291" t="s">
        <v>169</v>
      </c>
      <c r="E298" s="433" t="e">
        <f>PRODUCT(#REF!/30.126)</f>
        <v>#REF!</v>
      </c>
      <c r="F298" s="433"/>
      <c r="G298" s="433"/>
    </row>
    <row r="299" spans="1:7" ht="12" hidden="1" customHeight="1" outlineLevel="1">
      <c r="A299" s="202"/>
      <c r="B299" s="170" t="s">
        <v>118</v>
      </c>
      <c r="C299" s="206">
        <v>633006</v>
      </c>
      <c r="D299" s="291" t="s">
        <v>74</v>
      </c>
      <c r="E299" s="367">
        <v>465</v>
      </c>
      <c r="F299" s="367"/>
      <c r="G299" s="367"/>
    </row>
    <row r="300" spans="1:7" ht="12" hidden="1" customHeight="1" outlineLevel="1">
      <c r="A300" s="202"/>
      <c r="B300" s="170" t="s">
        <v>118</v>
      </c>
      <c r="C300" s="206">
        <v>633009</v>
      </c>
      <c r="D300" s="291" t="s">
        <v>195</v>
      </c>
      <c r="E300" s="367">
        <v>332</v>
      </c>
      <c r="F300" s="367"/>
      <c r="G300" s="367"/>
    </row>
    <row r="301" spans="1:7" ht="12" hidden="1" customHeight="1" outlineLevel="1">
      <c r="A301" s="192"/>
      <c r="B301" s="191"/>
      <c r="C301" s="186">
        <v>635</v>
      </c>
      <c r="D301" s="279" t="s">
        <v>38</v>
      </c>
      <c r="E301" s="80" t="e">
        <f>E302+E303</f>
        <v>#REF!</v>
      </c>
      <c r="F301" s="80"/>
      <c r="G301" s="80"/>
    </row>
    <row r="302" spans="1:7" ht="12" hidden="1" customHeight="1" outlineLevel="1">
      <c r="A302" s="202" t="s">
        <v>51</v>
      </c>
      <c r="B302" s="170" t="s">
        <v>118</v>
      </c>
      <c r="C302" s="206">
        <v>635004</v>
      </c>
      <c r="D302" s="291" t="s">
        <v>80</v>
      </c>
      <c r="E302" s="433" t="e">
        <f>PRODUCT(#REF!/30.126)</f>
        <v>#REF!</v>
      </c>
      <c r="F302" s="433"/>
      <c r="G302" s="433"/>
    </row>
    <row r="303" spans="1:7" ht="12" hidden="1" customHeight="1" outlineLevel="1">
      <c r="A303" s="202"/>
      <c r="B303" s="170" t="s">
        <v>118</v>
      </c>
      <c r="C303" s="206">
        <v>635006</v>
      </c>
      <c r="D303" s="291" t="s">
        <v>79</v>
      </c>
      <c r="E303" s="367">
        <v>332</v>
      </c>
      <c r="F303" s="367"/>
      <c r="G303" s="367"/>
    </row>
    <row r="304" spans="1:7" ht="12" hidden="1" customHeight="1" outlineLevel="1">
      <c r="A304" s="202"/>
      <c r="B304" s="170"/>
      <c r="C304" s="186">
        <v>637</v>
      </c>
      <c r="D304" s="279" t="s">
        <v>39</v>
      </c>
      <c r="E304" s="80" t="e">
        <f>E305+E306+E307+E308</f>
        <v>#REF!</v>
      </c>
      <c r="F304" s="80"/>
      <c r="G304" s="80"/>
    </row>
    <row r="305" spans="1:7" ht="12" hidden="1" customHeight="1" outlineLevel="1">
      <c r="A305" s="202" t="s">
        <v>51</v>
      </c>
      <c r="B305" s="170" t="s">
        <v>118</v>
      </c>
      <c r="C305" s="206">
        <v>637001</v>
      </c>
      <c r="D305" s="292" t="s">
        <v>242</v>
      </c>
      <c r="E305" s="367">
        <v>166</v>
      </c>
      <c r="F305" s="367"/>
      <c r="G305" s="367"/>
    </row>
    <row r="306" spans="1:7" ht="12" hidden="1" customHeight="1" outlineLevel="1">
      <c r="A306" s="202"/>
      <c r="B306" s="170" t="s">
        <v>118</v>
      </c>
      <c r="C306" s="206">
        <v>637004</v>
      </c>
      <c r="D306" s="291" t="s">
        <v>83</v>
      </c>
      <c r="E306" s="367">
        <v>133</v>
      </c>
      <c r="F306" s="367"/>
      <c r="G306" s="367"/>
    </row>
    <row r="307" spans="1:7" ht="12" hidden="1" customHeight="1" outlineLevel="1">
      <c r="A307" s="202"/>
      <c r="B307" s="170" t="s">
        <v>118</v>
      </c>
      <c r="C307" s="206">
        <v>637015</v>
      </c>
      <c r="D307" s="291" t="s">
        <v>77</v>
      </c>
      <c r="E307" s="433" t="e">
        <f>PRODUCT(#REF!/30.126)</f>
        <v>#REF!</v>
      </c>
      <c r="F307" s="367"/>
      <c r="G307" s="367"/>
    </row>
    <row r="308" spans="1:7" ht="12" hidden="1" customHeight="1" outlineLevel="1">
      <c r="A308" s="202"/>
      <c r="B308" s="170" t="s">
        <v>118</v>
      </c>
      <c r="C308" s="206">
        <v>637016</v>
      </c>
      <c r="D308" s="291" t="s">
        <v>88</v>
      </c>
      <c r="E308" s="367">
        <v>133</v>
      </c>
      <c r="F308" s="367"/>
      <c r="G308" s="367"/>
    </row>
    <row r="309" spans="1:7" ht="11.25" customHeight="1" outlineLevel="1">
      <c r="A309" s="190"/>
      <c r="B309" s="191"/>
      <c r="C309" s="187">
        <v>642</v>
      </c>
      <c r="D309" s="280" t="s">
        <v>204</v>
      </c>
      <c r="E309" s="80"/>
      <c r="F309" s="80">
        <v>100</v>
      </c>
      <c r="G309" s="80">
        <v>100</v>
      </c>
    </row>
    <row r="310" spans="1:7" ht="12" hidden="1" customHeight="1" outlineLevel="1">
      <c r="A310" s="207" t="s">
        <v>51</v>
      </c>
      <c r="B310" s="170" t="s">
        <v>118</v>
      </c>
      <c r="C310" s="206">
        <v>642015</v>
      </c>
      <c r="D310" s="291" t="s">
        <v>207</v>
      </c>
      <c r="E310" s="433" t="e">
        <f>PRODUCT(#REF!/30.126)</f>
        <v>#REF!</v>
      </c>
      <c r="F310" s="433"/>
      <c r="G310" s="433"/>
    </row>
    <row r="311" spans="1:7" ht="12" customHeight="1" outlineLevel="1">
      <c r="A311" s="197" t="s">
        <v>109</v>
      </c>
      <c r="B311" s="198"/>
      <c r="C311" s="201"/>
      <c r="D311" s="287"/>
      <c r="E311" s="370">
        <f>E312+E316+E326+E350</f>
        <v>89146</v>
      </c>
      <c r="F311" s="370">
        <f>F312+F316+F326+F350</f>
        <v>90000</v>
      </c>
      <c r="G311" s="370">
        <f>G312+G316+G326+G350</f>
        <v>91000</v>
      </c>
    </row>
    <row r="312" spans="1:7" ht="12" customHeight="1" outlineLevel="1">
      <c r="A312" s="204"/>
      <c r="B312" s="191"/>
      <c r="C312" s="186">
        <v>610</v>
      </c>
      <c r="D312" s="280" t="s">
        <v>59</v>
      </c>
      <c r="E312" s="80">
        <v>44080</v>
      </c>
      <c r="F312" s="80">
        <v>44900</v>
      </c>
      <c r="G312" s="80">
        <v>45900</v>
      </c>
    </row>
    <row r="313" spans="1:7" ht="0.75" customHeight="1">
      <c r="A313" s="205" t="s">
        <v>51</v>
      </c>
      <c r="B313" s="170" t="s">
        <v>160</v>
      </c>
      <c r="C313" s="203">
        <v>611</v>
      </c>
      <c r="D313" s="291" t="s">
        <v>60</v>
      </c>
      <c r="E313" s="367">
        <v>27219</v>
      </c>
      <c r="F313" s="367"/>
      <c r="G313" s="367"/>
    </row>
    <row r="314" spans="1:7" ht="12" hidden="1" customHeight="1" outlineLevel="1">
      <c r="A314" s="202"/>
      <c r="B314" s="170" t="s">
        <v>160</v>
      </c>
      <c r="C314" s="203">
        <v>612</v>
      </c>
      <c r="D314" s="291" t="s">
        <v>61</v>
      </c>
      <c r="E314" s="367">
        <v>2324</v>
      </c>
      <c r="F314" s="367"/>
      <c r="G314" s="367"/>
    </row>
    <row r="315" spans="1:7" ht="12" hidden="1" customHeight="1" outlineLevel="1">
      <c r="A315" s="202"/>
      <c r="B315" s="170" t="s">
        <v>160</v>
      </c>
      <c r="C315" s="203">
        <v>614</v>
      </c>
      <c r="D315" s="291" t="s">
        <v>27</v>
      </c>
      <c r="E315" s="367">
        <v>1328</v>
      </c>
      <c r="F315" s="367"/>
      <c r="G315" s="367"/>
    </row>
    <row r="316" spans="1:7" ht="12" customHeight="1" outlineLevel="1">
      <c r="A316" s="202"/>
      <c r="B316" s="170"/>
      <c r="C316" s="187">
        <v>620</v>
      </c>
      <c r="D316" s="280" t="s">
        <v>42</v>
      </c>
      <c r="E316" s="80">
        <v>14471</v>
      </c>
      <c r="F316" s="80">
        <v>14500</v>
      </c>
      <c r="G316" s="80">
        <v>14500</v>
      </c>
    </row>
    <row r="317" spans="1:7" ht="0.75" customHeight="1" outlineLevel="1">
      <c r="A317" s="202" t="s">
        <v>51</v>
      </c>
      <c r="B317" s="170" t="s">
        <v>160</v>
      </c>
      <c r="C317" s="203">
        <v>621</v>
      </c>
      <c r="D317" s="291" t="s">
        <v>62</v>
      </c>
      <c r="E317" s="367">
        <v>3120</v>
      </c>
      <c r="F317" s="367"/>
      <c r="G317" s="367"/>
    </row>
    <row r="318" spans="1:7" ht="12" hidden="1" customHeight="1" outlineLevel="1">
      <c r="A318" s="202"/>
      <c r="B318" s="170" t="s">
        <v>160</v>
      </c>
      <c r="C318" s="203">
        <v>623</v>
      </c>
      <c r="D318" s="291" t="s">
        <v>63</v>
      </c>
      <c r="E318" s="433" t="e">
        <f>PRODUCT(#REF!/30.126)</f>
        <v>#REF!</v>
      </c>
      <c r="F318" s="433"/>
      <c r="G318" s="433"/>
    </row>
    <row r="319" spans="1:7" ht="12" hidden="1" customHeight="1" outlineLevel="1">
      <c r="A319" s="202"/>
      <c r="B319" s="170" t="s">
        <v>160</v>
      </c>
      <c r="C319" s="203" t="s">
        <v>4</v>
      </c>
      <c r="D319" s="291" t="s">
        <v>64</v>
      </c>
      <c r="E319" s="367">
        <v>432</v>
      </c>
      <c r="F319" s="367"/>
      <c r="G319" s="367"/>
    </row>
    <row r="320" spans="1:7" ht="12" hidden="1" customHeight="1" outlineLevel="1">
      <c r="A320" s="202"/>
      <c r="B320" s="170" t="s">
        <v>160</v>
      </c>
      <c r="C320" s="203" t="s">
        <v>5</v>
      </c>
      <c r="D320" s="291" t="s">
        <v>65</v>
      </c>
      <c r="E320" s="367">
        <v>4315</v>
      </c>
      <c r="F320" s="367"/>
      <c r="G320" s="367"/>
    </row>
    <row r="321" spans="1:7" ht="12" hidden="1" customHeight="1" outlineLevel="1">
      <c r="A321" s="202"/>
      <c r="B321" s="170" t="s">
        <v>160</v>
      </c>
      <c r="C321" s="206">
        <v>625003</v>
      </c>
      <c r="D321" s="291" t="s">
        <v>66</v>
      </c>
      <c r="E321" s="367">
        <v>232</v>
      </c>
      <c r="F321" s="367"/>
      <c r="G321" s="367"/>
    </row>
    <row r="322" spans="1:7" ht="12" hidden="1" customHeight="1" outlineLevel="1">
      <c r="A322" s="202"/>
      <c r="B322" s="170" t="s">
        <v>160</v>
      </c>
      <c r="C322" s="206">
        <v>625004</v>
      </c>
      <c r="D322" s="291" t="s">
        <v>67</v>
      </c>
      <c r="E322" s="367">
        <v>929</v>
      </c>
      <c r="F322" s="367"/>
      <c r="G322" s="367"/>
    </row>
    <row r="323" spans="1:7" ht="12" hidden="1" customHeight="1" outlineLevel="1">
      <c r="A323" s="202"/>
      <c r="B323" s="170" t="s">
        <v>160</v>
      </c>
      <c r="C323" s="206">
        <v>625005</v>
      </c>
      <c r="D323" s="291" t="s">
        <v>68</v>
      </c>
      <c r="E323" s="367">
        <v>299</v>
      </c>
      <c r="F323" s="367"/>
      <c r="G323" s="367"/>
    </row>
    <row r="324" spans="1:7" ht="12" hidden="1" customHeight="1" outlineLevel="1">
      <c r="A324" s="202"/>
      <c r="B324" s="170" t="s">
        <v>160</v>
      </c>
      <c r="C324" s="206">
        <v>625006</v>
      </c>
      <c r="D324" s="291" t="s">
        <v>205</v>
      </c>
      <c r="E324" s="367">
        <v>66</v>
      </c>
      <c r="F324" s="367"/>
      <c r="G324" s="367"/>
    </row>
    <row r="325" spans="1:7" ht="12" hidden="1" customHeight="1" outlineLevel="1">
      <c r="A325" s="202"/>
      <c r="B325" s="170" t="s">
        <v>160</v>
      </c>
      <c r="C325" s="206">
        <v>625007</v>
      </c>
      <c r="D325" s="291" t="s">
        <v>69</v>
      </c>
      <c r="E325" s="367">
        <v>1461</v>
      </c>
      <c r="F325" s="367"/>
      <c r="G325" s="367"/>
    </row>
    <row r="326" spans="1:7" ht="12" customHeight="1" outlineLevel="1">
      <c r="A326" s="202"/>
      <c r="B326" s="170"/>
      <c r="C326" s="186">
        <v>630</v>
      </c>
      <c r="D326" s="279" t="s">
        <v>39</v>
      </c>
      <c r="E326" s="80">
        <v>30466</v>
      </c>
      <c r="F326" s="80">
        <v>30470</v>
      </c>
      <c r="G326" s="80">
        <v>30470</v>
      </c>
    </row>
    <row r="327" spans="1:7" ht="12" hidden="1" customHeight="1" outlineLevel="1">
      <c r="A327" s="202" t="s">
        <v>51</v>
      </c>
      <c r="B327" s="170" t="s">
        <v>160</v>
      </c>
      <c r="C327" s="203" t="s">
        <v>7</v>
      </c>
      <c r="D327" s="291" t="s">
        <v>70</v>
      </c>
      <c r="E327" s="367">
        <v>166</v>
      </c>
      <c r="F327" s="367"/>
      <c r="G327" s="367"/>
    </row>
    <row r="328" spans="1:7" ht="12" hidden="1" customHeight="1" outlineLevel="1">
      <c r="A328" s="202"/>
      <c r="B328" s="170"/>
      <c r="C328" s="186">
        <v>632</v>
      </c>
      <c r="D328" s="280" t="s">
        <v>36</v>
      </c>
      <c r="E328" s="80">
        <f>E329+E330+E331</f>
        <v>7635</v>
      </c>
      <c r="F328" s="80"/>
      <c r="G328" s="80"/>
    </row>
    <row r="329" spans="1:7" ht="12" hidden="1" customHeight="1" outlineLevel="1">
      <c r="A329" s="202" t="s">
        <v>51</v>
      </c>
      <c r="B329" s="170" t="s">
        <v>160</v>
      </c>
      <c r="C329" s="206">
        <v>632001</v>
      </c>
      <c r="D329" s="291" t="s">
        <v>71</v>
      </c>
      <c r="E329" s="367">
        <v>6639</v>
      </c>
      <c r="F329" s="367"/>
      <c r="G329" s="367"/>
    </row>
    <row r="330" spans="1:7" ht="12" hidden="1" customHeight="1" outlineLevel="1">
      <c r="A330" s="202"/>
      <c r="B330" s="170" t="s">
        <v>160</v>
      </c>
      <c r="C330" s="206">
        <v>632002</v>
      </c>
      <c r="D330" s="291" t="s">
        <v>241</v>
      </c>
      <c r="E330" s="367">
        <v>332</v>
      </c>
      <c r="F330" s="367"/>
      <c r="G330" s="367"/>
    </row>
    <row r="331" spans="1:7" ht="12" hidden="1" customHeight="1" outlineLevel="1">
      <c r="A331" s="202"/>
      <c r="B331" s="170" t="s">
        <v>160</v>
      </c>
      <c r="C331" s="206">
        <v>632003</v>
      </c>
      <c r="D331" s="291" t="s">
        <v>206</v>
      </c>
      <c r="E331" s="367">
        <v>664</v>
      </c>
      <c r="F331" s="367"/>
      <c r="G331" s="367"/>
    </row>
    <row r="332" spans="1:7" ht="12" hidden="1" customHeight="1" outlineLevel="1">
      <c r="A332" s="202"/>
      <c r="B332" s="170"/>
      <c r="C332" s="187">
        <v>633</v>
      </c>
      <c r="D332" s="280" t="s">
        <v>37</v>
      </c>
      <c r="E332" s="80">
        <f>E334+E335+E336+E338+E333+E337</f>
        <v>2158</v>
      </c>
      <c r="F332" s="80"/>
      <c r="G332" s="80"/>
    </row>
    <row r="333" spans="1:7" ht="12" hidden="1" customHeight="1" outlineLevel="1">
      <c r="A333" s="202"/>
      <c r="B333" s="170" t="s">
        <v>160</v>
      </c>
      <c r="C333" s="206">
        <v>633002</v>
      </c>
      <c r="D333" s="291" t="s">
        <v>73</v>
      </c>
      <c r="E333" s="367">
        <v>498</v>
      </c>
      <c r="F333" s="367"/>
      <c r="G333" s="367"/>
    </row>
    <row r="334" spans="1:7" ht="12" hidden="1" customHeight="1" outlineLevel="1">
      <c r="A334" s="202" t="s">
        <v>183</v>
      </c>
      <c r="B334" s="170" t="s">
        <v>160</v>
      </c>
      <c r="C334" s="206">
        <v>633004</v>
      </c>
      <c r="D334" s="291" t="s">
        <v>169</v>
      </c>
      <c r="E334" s="367">
        <v>498</v>
      </c>
      <c r="F334" s="367"/>
      <c r="G334" s="367"/>
    </row>
    <row r="335" spans="1:7" ht="12" hidden="1" customHeight="1" outlineLevel="1">
      <c r="A335" s="202"/>
      <c r="B335" s="170" t="s">
        <v>160</v>
      </c>
      <c r="C335" s="206">
        <v>633006</v>
      </c>
      <c r="D335" s="291" t="s">
        <v>74</v>
      </c>
      <c r="E335" s="367">
        <v>332</v>
      </c>
      <c r="F335" s="367"/>
      <c r="G335" s="367"/>
    </row>
    <row r="336" spans="1:7" ht="12" hidden="1" customHeight="1" outlineLevel="1">
      <c r="A336" s="202"/>
      <c r="B336" s="170" t="s">
        <v>160</v>
      </c>
      <c r="C336" s="206">
        <v>633009</v>
      </c>
      <c r="D336" s="291" t="s">
        <v>195</v>
      </c>
      <c r="E336" s="367">
        <v>332</v>
      </c>
      <c r="F336" s="367"/>
      <c r="G336" s="367"/>
    </row>
    <row r="337" spans="1:7" ht="12" hidden="1" customHeight="1" outlineLevel="1">
      <c r="A337" s="202"/>
      <c r="B337" s="170"/>
      <c r="C337" s="206">
        <v>633013</v>
      </c>
      <c r="D337" s="291" t="s">
        <v>243</v>
      </c>
      <c r="E337" s="367">
        <v>332</v>
      </c>
      <c r="F337" s="367"/>
      <c r="G337" s="367"/>
    </row>
    <row r="338" spans="1:7" ht="12" hidden="1" customHeight="1" outlineLevel="1">
      <c r="A338" s="202"/>
      <c r="B338" s="170" t="s">
        <v>160</v>
      </c>
      <c r="C338" s="206">
        <v>633015</v>
      </c>
      <c r="D338" s="291" t="s">
        <v>187</v>
      </c>
      <c r="E338" s="367">
        <v>166</v>
      </c>
      <c r="F338" s="367"/>
      <c r="G338" s="367"/>
    </row>
    <row r="339" spans="1:7" ht="12" hidden="1" customHeight="1" outlineLevel="1">
      <c r="A339" s="192"/>
      <c r="B339" s="191"/>
      <c r="C339" s="186">
        <v>635</v>
      </c>
      <c r="D339" s="279" t="s">
        <v>38</v>
      </c>
      <c r="E339" s="80">
        <f>E341+E342+E340</f>
        <v>1793</v>
      </c>
      <c r="F339" s="80"/>
      <c r="G339" s="80"/>
    </row>
    <row r="340" spans="1:7" ht="12" hidden="1" customHeight="1" outlineLevel="1">
      <c r="A340" s="202" t="s">
        <v>51</v>
      </c>
      <c r="B340" s="170" t="s">
        <v>160</v>
      </c>
      <c r="C340" s="206">
        <v>635002</v>
      </c>
      <c r="D340" s="292" t="s">
        <v>78</v>
      </c>
      <c r="E340" s="367">
        <v>332</v>
      </c>
      <c r="F340" s="367"/>
      <c r="G340" s="367"/>
    </row>
    <row r="341" spans="1:7" ht="12" hidden="1" customHeight="1" outlineLevel="1">
      <c r="A341" s="202"/>
      <c r="B341" s="170" t="s">
        <v>160</v>
      </c>
      <c r="C341" s="206">
        <v>635004</v>
      </c>
      <c r="D341" s="291" t="s">
        <v>80</v>
      </c>
      <c r="E341" s="367">
        <v>465</v>
      </c>
      <c r="F341" s="367"/>
      <c r="G341" s="367"/>
    </row>
    <row r="342" spans="1:7" ht="12" hidden="1" customHeight="1" outlineLevel="1">
      <c r="A342" s="202"/>
      <c r="B342" s="170" t="s">
        <v>160</v>
      </c>
      <c r="C342" s="206">
        <v>635006</v>
      </c>
      <c r="D342" s="291" t="s">
        <v>79</v>
      </c>
      <c r="E342" s="367">
        <v>996</v>
      </c>
      <c r="F342" s="367"/>
      <c r="G342" s="367"/>
    </row>
    <row r="343" spans="1:7" ht="12" hidden="1" customHeight="1" outlineLevel="1">
      <c r="A343" s="202"/>
      <c r="B343" s="170"/>
      <c r="C343" s="186">
        <v>637</v>
      </c>
      <c r="D343" s="279" t="s">
        <v>39</v>
      </c>
      <c r="E343" s="80">
        <f>E344+E345+E346+E347+E348+E349</f>
        <v>2888</v>
      </c>
      <c r="F343" s="80"/>
      <c r="G343" s="80"/>
    </row>
    <row r="344" spans="1:7" ht="0.75" customHeight="1" outlineLevel="1">
      <c r="A344" s="202" t="s">
        <v>51</v>
      </c>
      <c r="B344" s="170" t="s">
        <v>160</v>
      </c>
      <c r="C344" s="206">
        <v>637001</v>
      </c>
      <c r="D344" s="291" t="s">
        <v>81</v>
      </c>
      <c r="E344" s="367">
        <v>332</v>
      </c>
      <c r="F344" s="367"/>
      <c r="G344" s="367"/>
    </row>
    <row r="345" spans="1:7" ht="12" hidden="1" customHeight="1" outlineLevel="1">
      <c r="A345" s="202"/>
      <c r="B345" s="170" t="s">
        <v>160</v>
      </c>
      <c r="C345" s="206">
        <v>637004</v>
      </c>
      <c r="D345" s="291" t="s">
        <v>83</v>
      </c>
      <c r="E345" s="367">
        <v>664</v>
      </c>
      <c r="F345" s="367"/>
      <c r="G345" s="367"/>
    </row>
    <row r="346" spans="1:7" ht="12" hidden="1" customHeight="1" outlineLevel="1">
      <c r="A346" s="202"/>
      <c r="B346" s="170" t="s">
        <v>160</v>
      </c>
      <c r="C346" s="206">
        <v>637012</v>
      </c>
      <c r="D346" s="291" t="s">
        <v>85</v>
      </c>
      <c r="E346" s="367">
        <v>498</v>
      </c>
      <c r="F346" s="367"/>
      <c r="G346" s="367"/>
    </row>
    <row r="347" spans="1:7" ht="12" hidden="1" customHeight="1" outlineLevel="1">
      <c r="A347" s="202"/>
      <c r="B347" s="170" t="s">
        <v>160</v>
      </c>
      <c r="C347" s="206">
        <v>637015</v>
      </c>
      <c r="D347" s="291" t="s">
        <v>77</v>
      </c>
      <c r="E347" s="367">
        <v>66</v>
      </c>
      <c r="F347" s="367"/>
      <c r="G347" s="367"/>
    </row>
    <row r="348" spans="1:7" ht="12" hidden="1" customHeight="1" outlineLevel="1">
      <c r="A348" s="202"/>
      <c r="B348" s="170" t="s">
        <v>160</v>
      </c>
      <c r="C348" s="206">
        <v>637016</v>
      </c>
      <c r="D348" s="291" t="s">
        <v>88</v>
      </c>
      <c r="E348" s="367">
        <v>332</v>
      </c>
      <c r="F348" s="367"/>
      <c r="G348" s="367"/>
    </row>
    <row r="349" spans="1:7" ht="12" hidden="1" customHeight="1" outlineLevel="1">
      <c r="A349" s="202"/>
      <c r="B349" s="170" t="s">
        <v>160</v>
      </c>
      <c r="C349" s="206">
        <v>637027</v>
      </c>
      <c r="D349" s="291" t="s">
        <v>90</v>
      </c>
      <c r="E349" s="367">
        <v>996</v>
      </c>
      <c r="F349" s="367"/>
      <c r="G349" s="367"/>
    </row>
    <row r="350" spans="1:7" ht="12" customHeight="1" outlineLevel="1">
      <c r="A350" s="190"/>
      <c r="B350" s="191"/>
      <c r="C350" s="187">
        <v>642</v>
      </c>
      <c r="D350" s="280" t="s">
        <v>204</v>
      </c>
      <c r="E350" s="80">
        <v>129</v>
      </c>
      <c r="F350" s="80">
        <v>130</v>
      </c>
      <c r="G350" s="80">
        <v>130</v>
      </c>
    </row>
    <row r="351" spans="1:7" ht="0.75" customHeight="1" outlineLevel="1">
      <c r="A351" s="207" t="s">
        <v>51</v>
      </c>
      <c r="B351" s="170" t="s">
        <v>160</v>
      </c>
      <c r="C351" s="206">
        <v>642015</v>
      </c>
      <c r="D351" s="291" t="s">
        <v>207</v>
      </c>
      <c r="E351" s="367">
        <v>66</v>
      </c>
      <c r="F351" s="367"/>
      <c r="G351" s="367"/>
    </row>
    <row r="352" spans="1:7" ht="12" customHeight="1" outlineLevel="1">
      <c r="A352" s="197" t="s">
        <v>28</v>
      </c>
      <c r="B352" s="198"/>
      <c r="C352" s="201"/>
      <c r="D352" s="287"/>
      <c r="E352" s="370">
        <f>E353+E356+E366+E376</f>
        <v>11409</v>
      </c>
      <c r="F352" s="370">
        <f>F353+F356+F366+F376</f>
        <v>11500</v>
      </c>
      <c r="G352" s="370">
        <f>G353+G356+G366+G376</f>
        <v>12000</v>
      </c>
    </row>
    <row r="353" spans="1:7" ht="12" customHeight="1" outlineLevel="1">
      <c r="A353" s="204"/>
      <c r="B353" s="191"/>
      <c r="C353" s="186">
        <v>610</v>
      </c>
      <c r="D353" s="280" t="s">
        <v>59</v>
      </c>
      <c r="E353" s="80">
        <v>6385</v>
      </c>
      <c r="F353" s="80">
        <v>6400</v>
      </c>
      <c r="G353" s="80">
        <v>6700</v>
      </c>
    </row>
    <row r="354" spans="1:7" ht="0.75" customHeight="1">
      <c r="A354" s="205" t="s">
        <v>51</v>
      </c>
      <c r="B354" s="170" t="s">
        <v>118</v>
      </c>
      <c r="C354" s="203">
        <v>611</v>
      </c>
      <c r="D354" s="291" t="s">
        <v>60</v>
      </c>
      <c r="E354" s="367">
        <v>6307</v>
      </c>
      <c r="F354" s="367"/>
      <c r="G354" s="367"/>
    </row>
    <row r="355" spans="1:7" ht="12" hidden="1" customHeight="1" outlineLevel="1">
      <c r="A355" s="205"/>
      <c r="B355" s="170" t="s">
        <v>118</v>
      </c>
      <c r="C355" s="203">
        <v>614</v>
      </c>
      <c r="D355" s="291" t="s">
        <v>27</v>
      </c>
      <c r="E355" s="367">
        <v>199</v>
      </c>
      <c r="F355" s="367"/>
      <c r="G355" s="367"/>
    </row>
    <row r="356" spans="1:7" ht="12" customHeight="1" outlineLevel="1">
      <c r="A356" s="202"/>
      <c r="B356" s="170"/>
      <c r="C356" s="187">
        <v>620</v>
      </c>
      <c r="D356" s="280" t="s">
        <v>42</v>
      </c>
      <c r="E356" s="80">
        <v>2089</v>
      </c>
      <c r="F356" s="80">
        <v>2100</v>
      </c>
      <c r="G356" s="80">
        <v>2100</v>
      </c>
    </row>
    <row r="357" spans="1:7" ht="0.75" customHeight="1" outlineLevel="1">
      <c r="A357" s="202" t="s">
        <v>51</v>
      </c>
      <c r="B357" s="170" t="s">
        <v>118</v>
      </c>
      <c r="C357" s="203">
        <v>621</v>
      </c>
      <c r="D357" s="291" t="s">
        <v>62</v>
      </c>
      <c r="E357" s="434">
        <v>0</v>
      </c>
      <c r="F357" s="80"/>
      <c r="G357" s="80"/>
    </row>
    <row r="358" spans="1:7" ht="12" hidden="1" customHeight="1" outlineLevel="1">
      <c r="A358" s="202" t="s">
        <v>51</v>
      </c>
      <c r="B358" s="170" t="s">
        <v>118</v>
      </c>
      <c r="C358" s="203">
        <v>623</v>
      </c>
      <c r="D358" s="291" t="s">
        <v>63</v>
      </c>
      <c r="E358" s="367">
        <v>664</v>
      </c>
      <c r="F358" s="367"/>
      <c r="G358" s="367"/>
    </row>
    <row r="359" spans="1:7" ht="12" hidden="1" customHeight="1" outlineLevel="1">
      <c r="A359" s="202"/>
      <c r="B359" s="170" t="s">
        <v>118</v>
      </c>
      <c r="C359" s="203" t="s">
        <v>4</v>
      </c>
      <c r="D359" s="291" t="s">
        <v>64</v>
      </c>
      <c r="E359" s="367">
        <v>100</v>
      </c>
      <c r="F359" s="367"/>
      <c r="G359" s="367"/>
    </row>
    <row r="360" spans="1:7" ht="12" hidden="1" customHeight="1" outlineLevel="1">
      <c r="A360" s="202"/>
      <c r="B360" s="170" t="s">
        <v>118</v>
      </c>
      <c r="C360" s="203" t="s">
        <v>5</v>
      </c>
      <c r="D360" s="291" t="s">
        <v>65</v>
      </c>
      <c r="E360" s="367">
        <v>863</v>
      </c>
      <c r="F360" s="367"/>
      <c r="G360" s="367"/>
    </row>
    <row r="361" spans="1:7" ht="12" hidden="1" customHeight="1" outlineLevel="1">
      <c r="A361" s="202"/>
      <c r="B361" s="170" t="s">
        <v>118</v>
      </c>
      <c r="C361" s="206">
        <v>625003</v>
      </c>
      <c r="D361" s="291" t="s">
        <v>66</v>
      </c>
      <c r="E361" s="367">
        <v>66</v>
      </c>
      <c r="F361" s="367"/>
      <c r="G361" s="367"/>
    </row>
    <row r="362" spans="1:7" ht="12" hidden="1" customHeight="1" outlineLevel="1">
      <c r="A362" s="202"/>
      <c r="B362" s="170" t="s">
        <v>118</v>
      </c>
      <c r="C362" s="206">
        <v>625004</v>
      </c>
      <c r="D362" s="291" t="s">
        <v>67</v>
      </c>
      <c r="E362" s="367">
        <v>199</v>
      </c>
      <c r="F362" s="367"/>
      <c r="G362" s="367"/>
    </row>
    <row r="363" spans="1:7" ht="12" hidden="1" customHeight="1" outlineLevel="1">
      <c r="A363" s="202"/>
      <c r="B363" s="170" t="s">
        <v>118</v>
      </c>
      <c r="C363" s="206">
        <v>625005</v>
      </c>
      <c r="D363" s="291" t="s">
        <v>68</v>
      </c>
      <c r="E363" s="367">
        <v>66</v>
      </c>
      <c r="F363" s="367"/>
      <c r="G363" s="367"/>
    </row>
    <row r="364" spans="1:7" ht="12" hidden="1" customHeight="1" outlineLevel="1">
      <c r="A364" s="202"/>
      <c r="B364" s="170" t="s">
        <v>118</v>
      </c>
      <c r="C364" s="206">
        <v>625006</v>
      </c>
      <c r="D364" s="291" t="s">
        <v>205</v>
      </c>
      <c r="E364" s="367">
        <v>33</v>
      </c>
      <c r="F364" s="367"/>
      <c r="G364" s="367"/>
    </row>
    <row r="365" spans="1:7" ht="12" hidden="1" customHeight="1" outlineLevel="1">
      <c r="A365" s="202"/>
      <c r="B365" s="170" t="s">
        <v>118</v>
      </c>
      <c r="C365" s="206">
        <v>625007</v>
      </c>
      <c r="D365" s="291" t="s">
        <v>69</v>
      </c>
      <c r="E365" s="367">
        <v>299</v>
      </c>
      <c r="F365" s="367"/>
      <c r="G365" s="367"/>
    </row>
    <row r="366" spans="1:7" ht="12" customHeight="1" outlineLevel="1">
      <c r="A366" s="202"/>
      <c r="B366" s="170"/>
      <c r="C366" s="186">
        <v>630</v>
      </c>
      <c r="D366" s="279" t="s">
        <v>39</v>
      </c>
      <c r="E366" s="80">
        <v>2935</v>
      </c>
      <c r="F366" s="80">
        <v>2940</v>
      </c>
      <c r="G366" s="80">
        <v>3140</v>
      </c>
    </row>
    <row r="367" spans="1:7" ht="12" hidden="1" customHeight="1" outlineLevel="1">
      <c r="A367" s="202" t="s">
        <v>51</v>
      </c>
      <c r="B367" s="170" t="s">
        <v>118</v>
      </c>
      <c r="C367" s="203" t="s">
        <v>7</v>
      </c>
      <c r="D367" s="291" t="s">
        <v>70</v>
      </c>
      <c r="E367" s="367">
        <v>66</v>
      </c>
      <c r="F367" s="367"/>
      <c r="G367" s="367"/>
    </row>
    <row r="368" spans="1:7" ht="12" hidden="1" customHeight="1" outlineLevel="1">
      <c r="A368" s="202"/>
      <c r="B368" s="170"/>
      <c r="C368" s="187">
        <v>633</v>
      </c>
      <c r="D368" s="280" t="s">
        <v>37</v>
      </c>
      <c r="E368" s="80">
        <f>E369+E370</f>
        <v>432</v>
      </c>
      <c r="F368" s="80"/>
      <c r="G368" s="80"/>
    </row>
    <row r="369" spans="1:7" ht="12" hidden="1" customHeight="1" outlineLevel="1">
      <c r="A369" s="202" t="s">
        <v>51</v>
      </c>
      <c r="B369" s="170" t="s">
        <v>118</v>
      </c>
      <c r="C369" s="206">
        <v>633006</v>
      </c>
      <c r="D369" s="291" t="s">
        <v>74</v>
      </c>
      <c r="E369" s="367">
        <v>266</v>
      </c>
      <c r="F369" s="367"/>
      <c r="G369" s="367"/>
    </row>
    <row r="370" spans="1:7" ht="12" hidden="1" customHeight="1" outlineLevel="1">
      <c r="A370" s="202"/>
      <c r="B370" s="170" t="s">
        <v>118</v>
      </c>
      <c r="C370" s="206">
        <v>633009</v>
      </c>
      <c r="D370" s="291" t="s">
        <v>195</v>
      </c>
      <c r="E370" s="367">
        <v>166</v>
      </c>
      <c r="F370" s="367"/>
      <c r="G370" s="367"/>
    </row>
    <row r="371" spans="1:7" ht="12" hidden="1" customHeight="1" outlineLevel="1">
      <c r="A371" s="192"/>
      <c r="B371" s="191"/>
      <c r="C371" s="186">
        <v>635</v>
      </c>
      <c r="D371" s="279" t="s">
        <v>38</v>
      </c>
      <c r="E371" s="435">
        <v>0</v>
      </c>
      <c r="F371" s="80"/>
      <c r="G371" s="80"/>
    </row>
    <row r="372" spans="1:7" ht="12" hidden="1" customHeight="1" outlineLevel="1">
      <c r="A372" s="202" t="s">
        <v>51</v>
      </c>
      <c r="B372" s="170" t="s">
        <v>118</v>
      </c>
      <c r="C372" s="206">
        <v>635002</v>
      </c>
      <c r="D372" s="291" t="s">
        <v>78</v>
      </c>
      <c r="E372" s="434">
        <v>0</v>
      </c>
      <c r="F372" s="80"/>
      <c r="G372" s="80"/>
    </row>
    <row r="373" spans="1:7" ht="12" hidden="1" customHeight="1" outlineLevel="1">
      <c r="A373" s="202"/>
      <c r="B373" s="170"/>
      <c r="C373" s="186">
        <v>637</v>
      </c>
      <c r="D373" s="279" t="s">
        <v>39</v>
      </c>
      <c r="E373" s="80">
        <f>E374+E375</f>
        <v>132</v>
      </c>
      <c r="F373" s="80"/>
      <c r="G373" s="80"/>
    </row>
    <row r="374" spans="1:7" ht="12" hidden="1" customHeight="1" outlineLevel="1">
      <c r="A374" s="202" t="s">
        <v>51</v>
      </c>
      <c r="B374" s="170" t="s">
        <v>118</v>
      </c>
      <c r="C374" s="206">
        <v>637001</v>
      </c>
      <c r="D374" s="291" t="s">
        <v>81</v>
      </c>
      <c r="E374" s="367">
        <v>66</v>
      </c>
      <c r="F374" s="367"/>
      <c r="G374" s="367"/>
    </row>
    <row r="375" spans="1:7" ht="12" hidden="1" customHeight="1" outlineLevel="1">
      <c r="A375" s="202"/>
      <c r="B375" s="170" t="s">
        <v>118</v>
      </c>
      <c r="C375" s="206">
        <v>637016</v>
      </c>
      <c r="D375" s="291" t="s">
        <v>88</v>
      </c>
      <c r="E375" s="367">
        <v>66</v>
      </c>
      <c r="F375" s="367"/>
      <c r="G375" s="367"/>
    </row>
    <row r="376" spans="1:7" ht="12" customHeight="1" outlineLevel="1">
      <c r="A376" s="190"/>
      <c r="B376" s="191"/>
      <c r="C376" s="187">
        <v>642</v>
      </c>
      <c r="D376" s="280" t="s">
        <v>204</v>
      </c>
      <c r="E376" s="80">
        <v>0</v>
      </c>
      <c r="F376" s="80">
        <v>60</v>
      </c>
      <c r="G376" s="80">
        <v>60</v>
      </c>
    </row>
    <row r="377" spans="1:7" ht="12" hidden="1" customHeight="1" outlineLevel="1">
      <c r="A377" s="207" t="s">
        <v>51</v>
      </c>
      <c r="B377" s="170" t="s">
        <v>118</v>
      </c>
      <c r="C377" s="206">
        <v>642015</v>
      </c>
      <c r="D377" s="291" t="s">
        <v>207</v>
      </c>
      <c r="E377" s="367">
        <v>66</v>
      </c>
      <c r="F377" s="367"/>
      <c r="G377" s="367"/>
    </row>
    <row r="378" spans="1:7" ht="12" customHeight="1" outlineLevel="1">
      <c r="A378" s="197" t="s">
        <v>208</v>
      </c>
      <c r="B378" s="198"/>
      <c r="C378" s="201"/>
      <c r="D378" s="287"/>
      <c r="E378" s="370">
        <f>E379+E382+E391+E409</f>
        <v>15900</v>
      </c>
      <c r="F378" s="370">
        <f>F379+F382+F391+F409</f>
        <v>16000</v>
      </c>
      <c r="G378" s="370">
        <f>G379+G382+G391+G409</f>
        <v>16000</v>
      </c>
    </row>
    <row r="379" spans="1:7" ht="12" customHeight="1" outlineLevel="1">
      <c r="A379" s="204"/>
      <c r="B379" s="191"/>
      <c r="C379" s="186">
        <v>610</v>
      </c>
      <c r="D379" s="280" t="s">
        <v>59</v>
      </c>
      <c r="E379" s="80">
        <v>8730</v>
      </c>
      <c r="F379" s="80">
        <v>8800</v>
      </c>
      <c r="G379" s="80">
        <v>8800</v>
      </c>
    </row>
    <row r="380" spans="1:7" ht="0.75" customHeight="1">
      <c r="A380" s="205" t="s">
        <v>51</v>
      </c>
      <c r="B380" s="170" t="s">
        <v>118</v>
      </c>
      <c r="C380" s="203">
        <v>611</v>
      </c>
      <c r="D380" s="291" t="s">
        <v>60</v>
      </c>
      <c r="E380" s="312">
        <v>6307</v>
      </c>
      <c r="F380" s="312"/>
      <c r="G380" s="312"/>
    </row>
    <row r="381" spans="1:7" ht="12" hidden="1" customHeight="1" outlineLevel="1">
      <c r="A381" s="205"/>
      <c r="B381" s="170" t="s">
        <v>118</v>
      </c>
      <c r="C381" s="203">
        <v>614</v>
      </c>
      <c r="D381" s="291" t="s">
        <v>27</v>
      </c>
      <c r="E381" s="312">
        <v>199</v>
      </c>
      <c r="F381" s="312"/>
      <c r="G381" s="312"/>
    </row>
    <row r="382" spans="1:7" ht="12" customHeight="1" outlineLevel="1">
      <c r="A382" s="202"/>
      <c r="B382" s="170"/>
      <c r="C382" s="187">
        <v>620</v>
      </c>
      <c r="D382" s="280" t="s">
        <v>42</v>
      </c>
      <c r="E382" s="80">
        <v>3073</v>
      </c>
      <c r="F382" s="80">
        <v>3100</v>
      </c>
      <c r="G382" s="80">
        <v>3100</v>
      </c>
    </row>
    <row r="383" spans="1:7" ht="0.75" customHeight="1" outlineLevel="1">
      <c r="A383" s="202" t="s">
        <v>51</v>
      </c>
      <c r="B383" s="170" t="s">
        <v>118</v>
      </c>
      <c r="C383" s="203">
        <v>621</v>
      </c>
      <c r="D383" s="291" t="s">
        <v>62</v>
      </c>
      <c r="E383" s="312">
        <v>664</v>
      </c>
      <c r="F383" s="312"/>
      <c r="G383" s="312"/>
    </row>
    <row r="384" spans="1:7" ht="12" hidden="1" customHeight="1" outlineLevel="1">
      <c r="A384" s="202"/>
      <c r="B384" s="170" t="s">
        <v>118</v>
      </c>
      <c r="C384" s="203" t="s">
        <v>4</v>
      </c>
      <c r="D384" s="291" t="s">
        <v>64</v>
      </c>
      <c r="E384" s="312">
        <v>100</v>
      </c>
      <c r="F384" s="312"/>
      <c r="G384" s="312"/>
    </row>
    <row r="385" spans="1:7" ht="12" hidden="1" customHeight="1" outlineLevel="1">
      <c r="A385" s="202"/>
      <c r="B385" s="170" t="s">
        <v>118</v>
      </c>
      <c r="C385" s="203" t="s">
        <v>5</v>
      </c>
      <c r="D385" s="291" t="s">
        <v>65</v>
      </c>
      <c r="E385" s="312">
        <v>863</v>
      </c>
      <c r="F385" s="312"/>
      <c r="G385" s="312"/>
    </row>
    <row r="386" spans="1:7" ht="12" hidden="1" customHeight="1" outlineLevel="1">
      <c r="A386" s="202"/>
      <c r="B386" s="170" t="s">
        <v>118</v>
      </c>
      <c r="C386" s="206">
        <v>625003</v>
      </c>
      <c r="D386" s="291" t="s">
        <v>66</v>
      </c>
      <c r="E386" s="312">
        <v>66</v>
      </c>
      <c r="F386" s="312"/>
      <c r="G386" s="312"/>
    </row>
    <row r="387" spans="1:7" ht="12" hidden="1" customHeight="1" outlineLevel="1">
      <c r="A387" s="202"/>
      <c r="B387" s="170" t="s">
        <v>118</v>
      </c>
      <c r="C387" s="206">
        <v>625004</v>
      </c>
      <c r="D387" s="291" t="s">
        <v>67</v>
      </c>
      <c r="E387" s="312">
        <v>199</v>
      </c>
      <c r="F387" s="312"/>
      <c r="G387" s="312"/>
    </row>
    <row r="388" spans="1:7" ht="12" hidden="1" customHeight="1" outlineLevel="1">
      <c r="A388" s="202"/>
      <c r="B388" s="170" t="s">
        <v>118</v>
      </c>
      <c r="C388" s="206">
        <v>625005</v>
      </c>
      <c r="D388" s="291" t="s">
        <v>68</v>
      </c>
      <c r="E388" s="312">
        <v>66</v>
      </c>
      <c r="F388" s="312"/>
      <c r="G388" s="312"/>
    </row>
    <row r="389" spans="1:7" ht="12" hidden="1" customHeight="1" outlineLevel="1">
      <c r="A389" s="202"/>
      <c r="B389" s="170" t="s">
        <v>118</v>
      </c>
      <c r="C389" s="206">
        <v>625006</v>
      </c>
      <c r="D389" s="291" t="s">
        <v>205</v>
      </c>
      <c r="E389" s="312">
        <v>33</v>
      </c>
      <c r="F389" s="312"/>
      <c r="G389" s="312"/>
    </row>
    <row r="390" spans="1:7" ht="12" hidden="1" customHeight="1" outlineLevel="1">
      <c r="A390" s="202"/>
      <c r="B390" s="170" t="s">
        <v>118</v>
      </c>
      <c r="C390" s="206">
        <v>625007</v>
      </c>
      <c r="D390" s="291" t="s">
        <v>69</v>
      </c>
      <c r="E390" s="312">
        <v>299</v>
      </c>
      <c r="F390" s="312"/>
      <c r="G390" s="312"/>
    </row>
    <row r="391" spans="1:7" ht="12" customHeight="1" outlineLevel="1">
      <c r="A391" s="202"/>
      <c r="B391" s="170"/>
      <c r="C391" s="186">
        <v>630</v>
      </c>
      <c r="D391" s="279" t="s">
        <v>39</v>
      </c>
      <c r="E391" s="80">
        <v>3967</v>
      </c>
      <c r="F391" s="80">
        <v>4000</v>
      </c>
      <c r="G391" s="80">
        <v>4000</v>
      </c>
    </row>
    <row r="392" spans="1:7" ht="12" hidden="1" customHeight="1" outlineLevel="1">
      <c r="A392" s="202" t="s">
        <v>51</v>
      </c>
      <c r="B392" s="170" t="s">
        <v>118</v>
      </c>
      <c r="C392" s="203" t="s">
        <v>7</v>
      </c>
      <c r="D392" s="291" t="s">
        <v>70</v>
      </c>
      <c r="E392" s="312">
        <v>33</v>
      </c>
      <c r="F392" s="312"/>
      <c r="G392" s="312"/>
    </row>
    <row r="393" spans="1:7" ht="12" hidden="1" customHeight="1" outlineLevel="1">
      <c r="A393" s="202"/>
      <c r="B393" s="170"/>
      <c r="C393" s="186">
        <v>632</v>
      </c>
      <c r="D393" s="280" t="s">
        <v>36</v>
      </c>
      <c r="E393" s="80">
        <f>E396+E395+E394</f>
        <v>3551</v>
      </c>
      <c r="F393" s="80"/>
      <c r="G393" s="80"/>
    </row>
    <row r="394" spans="1:7" ht="12" hidden="1" customHeight="1" outlineLevel="1">
      <c r="A394" s="202" t="s">
        <v>51</v>
      </c>
      <c r="B394" s="170" t="s">
        <v>118</v>
      </c>
      <c r="C394" s="206">
        <v>632001</v>
      </c>
      <c r="D394" s="291" t="s">
        <v>71</v>
      </c>
      <c r="E394" s="312">
        <v>3319</v>
      </c>
      <c r="F394" s="312"/>
      <c r="G394" s="312"/>
    </row>
    <row r="395" spans="1:7" ht="12" hidden="1" customHeight="1" outlineLevel="1">
      <c r="A395" s="202"/>
      <c r="B395" s="170"/>
      <c r="C395" s="206">
        <v>632002</v>
      </c>
      <c r="D395" s="291" t="s">
        <v>241</v>
      </c>
      <c r="E395" s="312">
        <v>166</v>
      </c>
      <c r="F395" s="312"/>
      <c r="G395" s="312"/>
    </row>
    <row r="396" spans="1:7" ht="12" hidden="1" customHeight="1" outlineLevel="1">
      <c r="A396" s="202" t="s">
        <v>51</v>
      </c>
      <c r="B396" s="170" t="s">
        <v>118</v>
      </c>
      <c r="C396" s="206">
        <v>632003</v>
      </c>
      <c r="D396" s="291" t="s">
        <v>206</v>
      </c>
      <c r="E396" s="312">
        <v>66</v>
      </c>
      <c r="F396" s="312"/>
      <c r="G396" s="312"/>
    </row>
    <row r="397" spans="1:7" ht="12" hidden="1" customHeight="1" outlineLevel="1">
      <c r="A397" s="202"/>
      <c r="B397" s="170"/>
      <c r="C397" s="187">
        <v>633</v>
      </c>
      <c r="D397" s="280" t="s">
        <v>37</v>
      </c>
      <c r="E397" s="80">
        <f>E398+E399+E400</f>
        <v>1029</v>
      </c>
      <c r="F397" s="80"/>
      <c r="G397" s="80"/>
    </row>
    <row r="398" spans="1:7" ht="12" hidden="1" customHeight="1" outlineLevel="1">
      <c r="A398" s="202" t="s">
        <v>51</v>
      </c>
      <c r="B398" s="170" t="s">
        <v>118</v>
      </c>
      <c r="C398" s="206">
        <v>633004</v>
      </c>
      <c r="D398" s="291" t="s">
        <v>169</v>
      </c>
      <c r="E398" s="312">
        <v>996</v>
      </c>
      <c r="F398" s="312"/>
      <c r="G398" s="312"/>
    </row>
    <row r="399" spans="1:7" ht="12" hidden="1" customHeight="1" outlineLevel="1">
      <c r="A399" s="202"/>
      <c r="B399" s="170" t="s">
        <v>118</v>
      </c>
      <c r="C399" s="206">
        <v>633006</v>
      </c>
      <c r="D399" s="291" t="s">
        <v>74</v>
      </c>
      <c r="E399" s="312">
        <v>33</v>
      </c>
      <c r="F399" s="312"/>
      <c r="G399" s="312"/>
    </row>
    <row r="400" spans="1:7" ht="12" hidden="1" customHeight="1" outlineLevel="1">
      <c r="A400" s="202"/>
      <c r="B400" s="170" t="s">
        <v>118</v>
      </c>
      <c r="C400" s="206">
        <v>633010</v>
      </c>
      <c r="D400" s="291" t="s">
        <v>91</v>
      </c>
      <c r="E400" s="308">
        <v>0</v>
      </c>
      <c r="F400" s="230"/>
      <c r="G400" s="230"/>
    </row>
    <row r="401" spans="1:7" ht="12" hidden="1" customHeight="1" outlineLevel="1">
      <c r="A401" s="192"/>
      <c r="B401" s="191"/>
      <c r="C401" s="186">
        <v>635</v>
      </c>
      <c r="D401" s="279" t="s">
        <v>38</v>
      </c>
      <c r="E401" s="80">
        <f>E402+E403</f>
        <v>166</v>
      </c>
      <c r="F401" s="80"/>
      <c r="G401" s="80"/>
    </row>
    <row r="402" spans="1:7" ht="12" hidden="1" customHeight="1" outlineLevel="1">
      <c r="A402" s="202" t="s">
        <v>51</v>
      </c>
      <c r="B402" s="170" t="s">
        <v>118</v>
      </c>
      <c r="C402" s="206">
        <v>635002</v>
      </c>
      <c r="D402" s="291" t="s">
        <v>78</v>
      </c>
      <c r="E402" s="312">
        <v>33</v>
      </c>
      <c r="F402" s="312"/>
      <c r="G402" s="312"/>
    </row>
    <row r="403" spans="1:7" ht="12" hidden="1" customHeight="1" outlineLevel="1">
      <c r="A403" s="202"/>
      <c r="B403" s="170" t="s">
        <v>118</v>
      </c>
      <c r="C403" s="206">
        <v>635004</v>
      </c>
      <c r="D403" s="291" t="s">
        <v>80</v>
      </c>
      <c r="E403" s="312">
        <v>133</v>
      </c>
      <c r="F403" s="312"/>
      <c r="G403" s="312"/>
    </row>
    <row r="404" spans="1:7" ht="12" hidden="1" customHeight="1" outlineLevel="1">
      <c r="A404" s="202"/>
      <c r="B404" s="170"/>
      <c r="C404" s="186">
        <v>637</v>
      </c>
      <c r="D404" s="279" t="s">
        <v>39</v>
      </c>
      <c r="E404" s="80">
        <f>E405+E407+E408+E406</f>
        <v>796</v>
      </c>
      <c r="F404" s="80"/>
      <c r="G404" s="80"/>
    </row>
    <row r="405" spans="1:7" ht="0.75" customHeight="1" outlineLevel="1">
      <c r="A405" s="202" t="s">
        <v>51</v>
      </c>
      <c r="B405" s="170" t="s">
        <v>118</v>
      </c>
      <c r="C405" s="206">
        <v>637001</v>
      </c>
      <c r="D405" s="291" t="s">
        <v>81</v>
      </c>
      <c r="E405" s="308">
        <v>0</v>
      </c>
      <c r="F405" s="230"/>
      <c r="G405" s="230"/>
    </row>
    <row r="406" spans="1:7" ht="12" hidden="1" customHeight="1" outlineLevel="1">
      <c r="A406" s="202"/>
      <c r="B406" s="170" t="s">
        <v>118</v>
      </c>
      <c r="C406" s="206">
        <v>637004</v>
      </c>
      <c r="D406" s="291" t="s">
        <v>83</v>
      </c>
      <c r="E406" s="312">
        <v>66</v>
      </c>
      <c r="F406" s="312"/>
      <c r="G406" s="312"/>
    </row>
    <row r="407" spans="1:7" ht="12" hidden="1" customHeight="1" outlineLevel="1">
      <c r="A407" s="202"/>
      <c r="B407" s="170" t="s">
        <v>118</v>
      </c>
      <c r="C407" s="206">
        <v>637016</v>
      </c>
      <c r="D407" s="291" t="s">
        <v>88</v>
      </c>
      <c r="E407" s="312">
        <v>66</v>
      </c>
      <c r="F407" s="312"/>
      <c r="G407" s="312"/>
    </row>
    <row r="408" spans="1:7" ht="12" hidden="1" customHeight="1" outlineLevel="1">
      <c r="A408" s="202"/>
      <c r="B408" s="170" t="s">
        <v>118</v>
      </c>
      <c r="C408" s="206">
        <v>637027</v>
      </c>
      <c r="D408" s="291" t="s">
        <v>90</v>
      </c>
      <c r="E408" s="312">
        <v>664</v>
      </c>
      <c r="F408" s="348"/>
      <c r="G408" s="348"/>
    </row>
    <row r="409" spans="1:7" ht="12" customHeight="1" outlineLevel="1">
      <c r="A409" s="190"/>
      <c r="B409" s="191"/>
      <c r="C409" s="187">
        <v>642</v>
      </c>
      <c r="D409" s="280" t="s">
        <v>204</v>
      </c>
      <c r="E409" s="80">
        <v>130</v>
      </c>
      <c r="F409" s="80">
        <v>100</v>
      </c>
      <c r="G409" s="80">
        <v>100</v>
      </c>
    </row>
    <row r="410" spans="1:7" ht="12" hidden="1" customHeight="1" outlineLevel="1">
      <c r="A410" s="207" t="s">
        <v>51</v>
      </c>
      <c r="B410" s="170" t="s">
        <v>118</v>
      </c>
      <c r="C410" s="206">
        <v>642015</v>
      </c>
      <c r="D410" s="291" t="s">
        <v>207</v>
      </c>
      <c r="E410" s="312">
        <v>66</v>
      </c>
      <c r="F410" s="312"/>
      <c r="G410" s="312"/>
    </row>
    <row r="411" spans="1:7" ht="12" customHeight="1" outlineLevel="1">
      <c r="A411" s="197" t="s">
        <v>199</v>
      </c>
      <c r="B411" s="198"/>
      <c r="C411" s="201"/>
      <c r="D411" s="287"/>
      <c r="E411" s="135">
        <f>E412+E415+E424</f>
        <v>3850</v>
      </c>
      <c r="F411" s="135">
        <f>F412+F415+F424</f>
        <v>3850</v>
      </c>
      <c r="G411" s="135">
        <f>G412+G415+G424</f>
        <v>3850</v>
      </c>
    </row>
    <row r="412" spans="1:7" ht="12" customHeight="1" outlineLevel="1">
      <c r="A412" s="59"/>
      <c r="B412" s="165"/>
      <c r="C412" s="54">
        <v>610</v>
      </c>
      <c r="D412" s="283" t="s">
        <v>59</v>
      </c>
      <c r="E412" s="80">
        <f>E413+E414</f>
        <v>2700</v>
      </c>
      <c r="F412" s="80">
        <f>F413+F414</f>
        <v>2700</v>
      </c>
      <c r="G412" s="80">
        <f>G413+G414</f>
        <v>2700</v>
      </c>
    </row>
    <row r="413" spans="1:7" ht="0.75" customHeight="1">
      <c r="A413" s="50" t="s">
        <v>51</v>
      </c>
      <c r="B413" s="168" t="s">
        <v>118</v>
      </c>
      <c r="C413" s="51">
        <v>611</v>
      </c>
      <c r="D413" s="278" t="s">
        <v>60</v>
      </c>
      <c r="E413" s="312">
        <v>2500</v>
      </c>
      <c r="F413" s="312">
        <v>2500</v>
      </c>
      <c r="G413" s="312">
        <v>2500</v>
      </c>
    </row>
    <row r="414" spans="1:7" ht="12" hidden="1" customHeight="1">
      <c r="A414" s="50"/>
      <c r="B414" s="168" t="s">
        <v>118</v>
      </c>
      <c r="C414" s="51">
        <v>612</v>
      </c>
      <c r="D414" s="278" t="s">
        <v>61</v>
      </c>
      <c r="E414" s="312">
        <v>200</v>
      </c>
      <c r="F414" s="312">
        <v>200</v>
      </c>
      <c r="G414" s="312">
        <v>200</v>
      </c>
    </row>
    <row r="415" spans="1:7" ht="12" customHeight="1" outlineLevel="1">
      <c r="A415" s="50"/>
      <c r="B415" s="168"/>
      <c r="C415" s="63">
        <v>620</v>
      </c>
      <c r="D415" s="283" t="s">
        <v>42</v>
      </c>
      <c r="E415" s="242">
        <f>E416+E417+E418+E419+E420+E421+E422+E423</f>
        <v>970</v>
      </c>
      <c r="F415" s="242">
        <f>F416+F417+F418+F419+F420+F421+F422+F423</f>
        <v>970</v>
      </c>
      <c r="G415" s="242">
        <f>G416+G417+G418+G419+G420+G421+G422+G423</f>
        <v>970</v>
      </c>
    </row>
    <row r="416" spans="1:7" ht="12" hidden="1" customHeight="1" outlineLevel="1">
      <c r="A416" s="50" t="s">
        <v>51</v>
      </c>
      <c r="B416" s="168" t="s">
        <v>118</v>
      </c>
      <c r="C416" s="83">
        <v>621</v>
      </c>
      <c r="D416" s="285" t="s">
        <v>62</v>
      </c>
      <c r="E416" s="312">
        <v>140</v>
      </c>
      <c r="F416" s="312">
        <v>140</v>
      </c>
      <c r="G416" s="312">
        <v>140</v>
      </c>
    </row>
    <row r="417" spans="1:7" ht="12" hidden="1" customHeight="1">
      <c r="A417" s="50"/>
      <c r="B417" s="168" t="s">
        <v>118</v>
      </c>
      <c r="C417" s="83">
        <v>623</v>
      </c>
      <c r="D417" s="285" t="s">
        <v>63</v>
      </c>
      <c r="E417" s="312">
        <v>130</v>
      </c>
      <c r="F417" s="312">
        <v>130</v>
      </c>
      <c r="G417" s="312">
        <v>130</v>
      </c>
    </row>
    <row r="418" spans="1:7" ht="12" hidden="1" customHeight="1" outlineLevel="1">
      <c r="A418" s="50"/>
      <c r="B418" s="168" t="s">
        <v>118</v>
      </c>
      <c r="C418" s="51" t="s">
        <v>4</v>
      </c>
      <c r="D418" s="278" t="s">
        <v>64</v>
      </c>
      <c r="E418" s="312">
        <v>40</v>
      </c>
      <c r="F418" s="312">
        <v>40</v>
      </c>
      <c r="G418" s="312">
        <v>40</v>
      </c>
    </row>
    <row r="419" spans="1:7" ht="12" hidden="1" customHeight="1" outlineLevel="1">
      <c r="A419" s="50"/>
      <c r="B419" s="168" t="s">
        <v>118</v>
      </c>
      <c r="C419" s="51" t="s">
        <v>5</v>
      </c>
      <c r="D419" s="278" t="s">
        <v>65</v>
      </c>
      <c r="E419" s="312">
        <v>390</v>
      </c>
      <c r="F419" s="312">
        <v>390</v>
      </c>
      <c r="G419" s="312">
        <v>390</v>
      </c>
    </row>
    <row r="420" spans="1:7" ht="12" hidden="1" customHeight="1" outlineLevel="1">
      <c r="A420" s="50"/>
      <c r="B420" s="168" t="s">
        <v>118</v>
      </c>
      <c r="C420" s="38">
        <v>625003</v>
      </c>
      <c r="D420" s="278" t="s">
        <v>66</v>
      </c>
      <c r="E420" s="312">
        <v>25</v>
      </c>
      <c r="F420" s="312">
        <v>25</v>
      </c>
      <c r="G420" s="312">
        <v>25</v>
      </c>
    </row>
    <row r="421" spans="1:7" ht="12" hidden="1" customHeight="1" outlineLevel="1">
      <c r="A421" s="50"/>
      <c r="B421" s="168" t="s">
        <v>118</v>
      </c>
      <c r="C421" s="38">
        <v>625004</v>
      </c>
      <c r="D421" s="278" t="s">
        <v>67</v>
      </c>
      <c r="E421" s="312">
        <v>85</v>
      </c>
      <c r="F421" s="312">
        <v>85</v>
      </c>
      <c r="G421" s="312">
        <v>85</v>
      </c>
    </row>
    <row r="422" spans="1:7" ht="12" hidden="1" customHeight="1" outlineLevel="1">
      <c r="A422" s="50"/>
      <c r="B422" s="168" t="s">
        <v>118</v>
      </c>
      <c r="C422" s="38">
        <v>625005</v>
      </c>
      <c r="D422" s="278" t="s">
        <v>68</v>
      </c>
      <c r="E422" s="312">
        <v>30</v>
      </c>
      <c r="F422" s="312">
        <v>30</v>
      </c>
      <c r="G422" s="312">
        <v>30</v>
      </c>
    </row>
    <row r="423" spans="1:7" ht="12" hidden="1" customHeight="1" outlineLevel="1">
      <c r="A423" s="50"/>
      <c r="B423" s="168" t="s">
        <v>118</v>
      </c>
      <c r="C423" s="38">
        <v>625007</v>
      </c>
      <c r="D423" s="278" t="s">
        <v>69</v>
      </c>
      <c r="E423" s="312">
        <v>130</v>
      </c>
      <c r="F423" s="312">
        <v>130</v>
      </c>
      <c r="G423" s="312">
        <v>130</v>
      </c>
    </row>
    <row r="424" spans="1:7" ht="12" customHeight="1" outlineLevel="1">
      <c r="A424" s="59"/>
      <c r="B424" s="165"/>
      <c r="C424" s="186">
        <v>637</v>
      </c>
      <c r="D424" s="279" t="s">
        <v>39</v>
      </c>
      <c r="E424" s="80">
        <f>E426+E425</f>
        <v>180</v>
      </c>
      <c r="F424" s="80">
        <f>F426+F425</f>
        <v>180</v>
      </c>
      <c r="G424" s="80">
        <f>G426+G425</f>
        <v>180</v>
      </c>
    </row>
    <row r="425" spans="1:7" ht="12" hidden="1" customHeight="1" outlineLevel="1">
      <c r="A425" s="50"/>
      <c r="B425" s="168" t="s">
        <v>118</v>
      </c>
      <c r="C425" s="38">
        <v>637004</v>
      </c>
      <c r="D425" s="278" t="s">
        <v>83</v>
      </c>
      <c r="E425" s="312">
        <v>150</v>
      </c>
      <c r="F425" s="312">
        <v>150</v>
      </c>
      <c r="G425" s="403">
        <v>150</v>
      </c>
    </row>
    <row r="426" spans="1:7" ht="12" hidden="1" customHeight="1" outlineLevel="1">
      <c r="A426" s="50" t="s">
        <v>51</v>
      </c>
      <c r="B426" s="168" t="s">
        <v>118</v>
      </c>
      <c r="C426" s="38">
        <v>637016</v>
      </c>
      <c r="D426" s="278" t="s">
        <v>88</v>
      </c>
      <c r="E426" s="312">
        <v>30</v>
      </c>
      <c r="F426" s="312">
        <v>30</v>
      </c>
      <c r="G426" s="312">
        <v>30</v>
      </c>
    </row>
    <row r="427" spans="1:7" ht="12" customHeight="1" outlineLevel="1">
      <c r="A427" s="197" t="s">
        <v>262</v>
      </c>
      <c r="B427" s="198"/>
      <c r="C427" s="201"/>
      <c r="D427" s="287"/>
      <c r="E427" s="135">
        <f>E428+E430</f>
        <v>1900</v>
      </c>
      <c r="F427" s="135">
        <f>F428</f>
        <v>0</v>
      </c>
      <c r="G427" s="135">
        <f>G428</f>
        <v>0</v>
      </c>
    </row>
    <row r="428" spans="1:7" ht="12" customHeight="1" outlineLevel="1">
      <c r="A428" s="59"/>
      <c r="B428" s="165"/>
      <c r="C428" s="54">
        <v>610</v>
      </c>
      <c r="D428" s="283" t="s">
        <v>59</v>
      </c>
      <c r="E428" s="80">
        <f>E429</f>
        <v>680</v>
      </c>
      <c r="F428" s="80">
        <f>F429</f>
        <v>0</v>
      </c>
      <c r="G428" s="80">
        <f>G429</f>
        <v>0</v>
      </c>
    </row>
    <row r="429" spans="1:7" ht="12" hidden="1" customHeight="1" outlineLevel="1">
      <c r="A429" s="202" t="s">
        <v>51</v>
      </c>
      <c r="B429" s="170" t="s">
        <v>160</v>
      </c>
      <c r="C429" s="203">
        <v>614</v>
      </c>
      <c r="D429" s="292" t="s">
        <v>27</v>
      </c>
      <c r="E429" s="403">
        <v>680</v>
      </c>
      <c r="F429" s="403">
        <v>0</v>
      </c>
      <c r="G429" s="403">
        <v>0</v>
      </c>
    </row>
    <row r="430" spans="1:7" ht="12" customHeight="1" outlineLevel="1">
      <c r="A430" s="59"/>
      <c r="B430" s="165"/>
      <c r="C430" s="54">
        <v>633</v>
      </c>
      <c r="D430" s="284" t="s">
        <v>37</v>
      </c>
      <c r="E430" s="80">
        <f>E431+E432+E433+E434</f>
        <v>1220</v>
      </c>
      <c r="F430" s="80">
        <f>F431+F432+F433+F434</f>
        <v>0</v>
      </c>
      <c r="G430" s="80">
        <f>G431+G432+G433+G434</f>
        <v>0</v>
      </c>
    </row>
    <row r="431" spans="1:7" ht="12" hidden="1" customHeight="1" outlineLevel="1">
      <c r="A431" s="176" t="s">
        <v>51</v>
      </c>
      <c r="B431" s="188" t="s">
        <v>160</v>
      </c>
      <c r="C431" s="38">
        <v>633006</v>
      </c>
      <c r="D431" s="278" t="s">
        <v>74</v>
      </c>
      <c r="E431" s="312">
        <v>20</v>
      </c>
      <c r="F431" s="312">
        <v>0</v>
      </c>
      <c r="G431" s="312">
        <v>0</v>
      </c>
    </row>
    <row r="432" spans="1:7" ht="12" hidden="1" customHeight="1" outlineLevel="1">
      <c r="A432" s="50"/>
      <c r="B432" s="168" t="s">
        <v>160</v>
      </c>
      <c r="C432" s="38">
        <v>633009</v>
      </c>
      <c r="D432" s="278" t="s">
        <v>200</v>
      </c>
      <c r="E432" s="312">
        <v>0</v>
      </c>
      <c r="F432" s="312">
        <v>0</v>
      </c>
      <c r="G432" s="312">
        <v>0</v>
      </c>
    </row>
    <row r="433" spans="1:7" ht="12.75" hidden="1" customHeight="1" outlineLevel="1">
      <c r="A433" s="50"/>
      <c r="B433" s="188" t="s">
        <v>160</v>
      </c>
      <c r="C433" s="83">
        <v>633011</v>
      </c>
      <c r="D433" s="285" t="s">
        <v>92</v>
      </c>
      <c r="E433" s="312">
        <v>0</v>
      </c>
      <c r="F433" s="312">
        <v>0</v>
      </c>
      <c r="G433" s="312">
        <v>0</v>
      </c>
    </row>
    <row r="434" spans="1:7" ht="12" hidden="1" customHeight="1" outlineLevel="1">
      <c r="A434" s="189"/>
      <c r="B434" s="188" t="s">
        <v>160</v>
      </c>
      <c r="C434" s="407">
        <v>642026</v>
      </c>
      <c r="D434" s="41" t="s">
        <v>285</v>
      </c>
      <c r="E434" s="312">
        <v>1200</v>
      </c>
      <c r="F434" s="312">
        <v>0</v>
      </c>
      <c r="G434" s="312">
        <v>0</v>
      </c>
    </row>
    <row r="435" spans="1:7" ht="12" customHeight="1" outlineLevel="1">
      <c r="A435" s="197" t="s">
        <v>201</v>
      </c>
      <c r="B435" s="198"/>
      <c r="C435" s="201"/>
      <c r="D435" s="287"/>
      <c r="E435" s="135">
        <f>E436+E438+E440</f>
        <v>44747</v>
      </c>
      <c r="F435" s="135">
        <f>F436+F438+F440</f>
        <v>4850</v>
      </c>
      <c r="G435" s="135">
        <f>G436+G438+G440</f>
        <v>4850</v>
      </c>
    </row>
    <row r="436" spans="1:7" ht="12" customHeight="1" outlineLevel="1">
      <c r="A436" s="192"/>
      <c r="B436" s="191"/>
      <c r="C436" s="186">
        <v>633</v>
      </c>
      <c r="D436" s="279" t="s">
        <v>37</v>
      </c>
      <c r="E436" s="80">
        <f>E437</f>
        <v>600</v>
      </c>
      <c r="F436" s="80">
        <f>F437</f>
        <v>600</v>
      </c>
      <c r="G436" s="80">
        <f>G437</f>
        <v>600</v>
      </c>
    </row>
    <row r="437" spans="1:7" ht="12" hidden="1" customHeight="1" outlineLevel="1">
      <c r="A437" s="50" t="s">
        <v>51</v>
      </c>
      <c r="B437" s="168" t="s">
        <v>160</v>
      </c>
      <c r="C437" s="38">
        <v>633009</v>
      </c>
      <c r="D437" s="278" t="s">
        <v>202</v>
      </c>
      <c r="E437" s="312">
        <v>600</v>
      </c>
      <c r="F437" s="312">
        <v>600</v>
      </c>
      <c r="G437" s="312">
        <v>600</v>
      </c>
    </row>
    <row r="438" spans="1:7" ht="12" customHeight="1" outlineLevel="1">
      <c r="A438" s="192"/>
      <c r="B438" s="191"/>
      <c r="C438" s="186">
        <v>637</v>
      </c>
      <c r="D438" s="279" t="s">
        <v>39</v>
      </c>
      <c r="E438" s="80">
        <f>E439</f>
        <v>4000</v>
      </c>
      <c r="F438" s="80">
        <f>F439</f>
        <v>4000</v>
      </c>
      <c r="G438" s="80">
        <f>G439</f>
        <v>4000</v>
      </c>
    </row>
    <row r="439" spans="1:7" ht="12" hidden="1" customHeight="1" outlineLevel="1">
      <c r="A439" s="50" t="s">
        <v>51</v>
      </c>
      <c r="B439" s="168" t="s">
        <v>160</v>
      </c>
      <c r="C439" s="38">
        <v>637014</v>
      </c>
      <c r="D439" s="278" t="s">
        <v>203</v>
      </c>
      <c r="E439" s="312">
        <v>4000</v>
      </c>
      <c r="F439" s="312">
        <v>4000</v>
      </c>
      <c r="G439" s="312">
        <v>4000</v>
      </c>
    </row>
    <row r="440" spans="1:7" ht="12" customHeight="1" outlineLevel="1">
      <c r="A440" s="190"/>
      <c r="B440" s="191"/>
      <c r="C440" s="187">
        <v>642</v>
      </c>
      <c r="D440" s="280" t="s">
        <v>204</v>
      </c>
      <c r="E440" s="80">
        <f>E442+E441</f>
        <v>40147</v>
      </c>
      <c r="F440" s="80">
        <f>F442</f>
        <v>250</v>
      </c>
      <c r="G440" s="80">
        <f>G442</f>
        <v>250</v>
      </c>
    </row>
    <row r="441" spans="1:7" ht="12" hidden="1" customHeight="1" outlineLevel="1">
      <c r="A441" s="272" t="s">
        <v>51</v>
      </c>
      <c r="B441" s="426" t="s">
        <v>160</v>
      </c>
      <c r="C441" s="427">
        <v>642026</v>
      </c>
      <c r="D441" s="428" t="s">
        <v>284</v>
      </c>
      <c r="E441" s="403">
        <v>40000</v>
      </c>
      <c r="F441" s="403"/>
      <c r="G441" s="80"/>
    </row>
    <row r="442" spans="1:7" ht="12" hidden="1" customHeight="1" outlineLevel="1">
      <c r="B442" s="273" t="s">
        <v>118</v>
      </c>
      <c r="C442" s="274">
        <v>642026</v>
      </c>
      <c r="D442" s="293" t="s">
        <v>239</v>
      </c>
      <c r="E442" s="312">
        <v>147</v>
      </c>
      <c r="F442" s="312">
        <v>250</v>
      </c>
      <c r="G442" s="312">
        <v>250</v>
      </c>
    </row>
    <row r="443" spans="1:7" ht="12" hidden="1" customHeight="1" outlineLevel="1">
      <c r="A443" s="197" t="s">
        <v>248</v>
      </c>
      <c r="B443" s="198"/>
      <c r="C443" s="201"/>
      <c r="D443" s="287"/>
      <c r="E443" s="135">
        <f>E444+E468+E492</f>
        <v>0</v>
      </c>
      <c r="F443" s="135">
        <f>F445+F448+F465</f>
        <v>0</v>
      </c>
      <c r="G443" s="135">
        <f>G445+G448+G465</f>
        <v>0</v>
      </c>
    </row>
    <row r="444" spans="1:7" ht="12" hidden="1" customHeight="1" outlineLevel="1">
      <c r="A444" s="340" t="s">
        <v>249</v>
      </c>
      <c r="B444" s="341"/>
      <c r="C444" s="342"/>
      <c r="D444" s="343"/>
      <c r="E444" s="344">
        <f>E445+E448+E465+E457+E459+E463</f>
        <v>0</v>
      </c>
      <c r="F444" s="344">
        <f>F445+F448+F465+F457+F459+F463</f>
        <v>0</v>
      </c>
      <c r="G444" s="344">
        <v>0</v>
      </c>
    </row>
    <row r="445" spans="1:7" ht="12" hidden="1" customHeight="1" outlineLevel="1">
      <c r="A445" s="59"/>
      <c r="B445" s="165"/>
      <c r="C445" s="54">
        <v>610</v>
      </c>
      <c r="D445" s="283" t="s">
        <v>59</v>
      </c>
      <c r="E445" s="337">
        <f>E446+E447</f>
        <v>0</v>
      </c>
      <c r="F445" s="337">
        <f>F446+F447</f>
        <v>0</v>
      </c>
      <c r="G445" s="345">
        <v>0</v>
      </c>
    </row>
    <row r="446" spans="1:7" ht="12" hidden="1" customHeight="1" outlineLevel="1">
      <c r="A446" s="50" t="s">
        <v>51</v>
      </c>
      <c r="B446" s="168" t="s">
        <v>246</v>
      </c>
      <c r="C446" s="51">
        <v>611</v>
      </c>
      <c r="D446" s="278" t="s">
        <v>60</v>
      </c>
      <c r="E446" s="312"/>
      <c r="F446" s="348">
        <v>0</v>
      </c>
      <c r="G446" s="345">
        <v>0</v>
      </c>
    </row>
    <row r="447" spans="1:7" ht="12" hidden="1" customHeight="1" outlineLevel="1">
      <c r="A447" s="50"/>
      <c r="B447" s="168" t="s">
        <v>246</v>
      </c>
      <c r="C447" s="51">
        <v>612</v>
      </c>
      <c r="D447" s="278" t="s">
        <v>61</v>
      </c>
      <c r="E447" s="312"/>
      <c r="F447" s="348">
        <v>0</v>
      </c>
      <c r="G447" s="345">
        <v>0</v>
      </c>
    </row>
    <row r="448" spans="1:7" ht="12" hidden="1" customHeight="1" outlineLevel="1">
      <c r="A448" s="50"/>
      <c r="B448" s="168"/>
      <c r="C448" s="63">
        <v>620</v>
      </c>
      <c r="D448" s="283" t="s">
        <v>42</v>
      </c>
      <c r="E448" s="337">
        <f>E449+E450+E451+E452+E453+E454+E455+E456</f>
        <v>0</v>
      </c>
      <c r="F448" s="405">
        <f>F449+F450+F451+F452+F453+F454+F455+F456</f>
        <v>0</v>
      </c>
      <c r="G448" s="345">
        <v>0</v>
      </c>
    </row>
    <row r="449" spans="1:7" ht="12" hidden="1" customHeight="1" outlineLevel="1">
      <c r="A449" s="50" t="s">
        <v>51</v>
      </c>
      <c r="B449" s="168" t="s">
        <v>246</v>
      </c>
      <c r="C449" s="83">
        <v>621</v>
      </c>
      <c r="D449" s="285" t="s">
        <v>62</v>
      </c>
      <c r="E449" s="312"/>
      <c r="F449" s="348">
        <v>0</v>
      </c>
      <c r="G449" s="345">
        <v>0</v>
      </c>
    </row>
    <row r="450" spans="1:7" ht="12" hidden="1" customHeight="1" outlineLevel="1">
      <c r="A450" s="50"/>
      <c r="B450" s="168" t="s">
        <v>246</v>
      </c>
      <c r="C450" s="83">
        <v>623</v>
      </c>
      <c r="D450" s="285" t="s">
        <v>63</v>
      </c>
      <c r="E450" s="312"/>
      <c r="F450" s="348">
        <v>0</v>
      </c>
      <c r="G450" s="345">
        <v>0</v>
      </c>
    </row>
    <row r="451" spans="1:7" ht="12" hidden="1" customHeight="1" outlineLevel="1">
      <c r="A451" s="50"/>
      <c r="B451" s="168" t="s">
        <v>246</v>
      </c>
      <c r="C451" s="51" t="s">
        <v>4</v>
      </c>
      <c r="D451" s="278" t="s">
        <v>64</v>
      </c>
      <c r="E451" s="312"/>
      <c r="F451" s="348">
        <v>0</v>
      </c>
      <c r="G451" s="345">
        <v>0</v>
      </c>
    </row>
    <row r="452" spans="1:7" ht="12" hidden="1" customHeight="1" outlineLevel="1">
      <c r="A452" s="50"/>
      <c r="B452" s="168" t="s">
        <v>246</v>
      </c>
      <c r="C452" s="51" t="s">
        <v>5</v>
      </c>
      <c r="D452" s="278" t="s">
        <v>65</v>
      </c>
      <c r="E452" s="312"/>
      <c r="F452" s="348">
        <v>0</v>
      </c>
      <c r="G452" s="345">
        <v>0</v>
      </c>
    </row>
    <row r="453" spans="1:7" ht="12" hidden="1" customHeight="1" outlineLevel="1">
      <c r="A453" s="50"/>
      <c r="B453" s="168" t="s">
        <v>246</v>
      </c>
      <c r="C453" s="38">
        <v>625003</v>
      </c>
      <c r="D453" s="278" t="s">
        <v>66</v>
      </c>
      <c r="E453" s="312"/>
      <c r="F453" s="348">
        <v>0</v>
      </c>
      <c r="G453" s="345">
        <v>0</v>
      </c>
    </row>
    <row r="454" spans="1:7" ht="12" hidden="1" customHeight="1" outlineLevel="1">
      <c r="A454" s="50"/>
      <c r="B454" s="168" t="s">
        <v>246</v>
      </c>
      <c r="C454" s="38">
        <v>625004</v>
      </c>
      <c r="D454" s="278" t="s">
        <v>67</v>
      </c>
      <c r="E454" s="312"/>
      <c r="F454" s="348">
        <v>0</v>
      </c>
      <c r="G454" s="345">
        <v>0</v>
      </c>
    </row>
    <row r="455" spans="1:7" ht="12" hidden="1" customHeight="1" outlineLevel="1">
      <c r="A455" s="50"/>
      <c r="B455" s="168" t="s">
        <v>246</v>
      </c>
      <c r="C455" s="38">
        <v>625005</v>
      </c>
      <c r="D455" s="278" t="s">
        <v>68</v>
      </c>
      <c r="E455" s="312"/>
      <c r="F455" s="348">
        <v>0</v>
      </c>
      <c r="G455" s="345">
        <v>0</v>
      </c>
    </row>
    <row r="456" spans="1:7" ht="12" hidden="1" customHeight="1" outlineLevel="1">
      <c r="A456" s="50"/>
      <c r="B456" s="168" t="s">
        <v>246</v>
      </c>
      <c r="C456" s="38">
        <v>625007</v>
      </c>
      <c r="D456" s="278" t="s">
        <v>69</v>
      </c>
      <c r="E456" s="312"/>
      <c r="F456" s="348">
        <v>0</v>
      </c>
      <c r="G456" s="345">
        <v>0</v>
      </c>
    </row>
    <row r="457" spans="1:7" ht="12" hidden="1" customHeight="1" outlineLevel="1">
      <c r="A457" s="50"/>
      <c r="B457" s="170"/>
      <c r="C457" s="186">
        <v>631</v>
      </c>
      <c r="D457" s="279" t="s">
        <v>35</v>
      </c>
      <c r="E457" s="338">
        <f>E458</f>
        <v>0</v>
      </c>
      <c r="F457" s="368">
        <f>F458</f>
        <v>0</v>
      </c>
      <c r="G457" s="345">
        <v>0</v>
      </c>
    </row>
    <row r="458" spans="1:7" ht="12" hidden="1" customHeight="1" outlineLevel="1">
      <c r="A458" s="202" t="s">
        <v>51</v>
      </c>
      <c r="B458" s="168" t="s">
        <v>246</v>
      </c>
      <c r="C458" s="82" t="s">
        <v>7</v>
      </c>
      <c r="D458" s="285" t="s">
        <v>70</v>
      </c>
      <c r="E458" s="312"/>
      <c r="F458" s="348">
        <v>0</v>
      </c>
      <c r="G458" s="345">
        <v>0</v>
      </c>
    </row>
    <row r="459" spans="1:7" ht="12" hidden="1" customHeight="1" outlineLevel="1">
      <c r="A459" s="50"/>
      <c r="B459" s="168"/>
      <c r="C459" s="186">
        <v>632</v>
      </c>
      <c r="D459" s="280" t="s">
        <v>36</v>
      </c>
      <c r="E459" s="338">
        <f>E460+E461+E462</f>
        <v>0</v>
      </c>
      <c r="F459" s="368">
        <v>0</v>
      </c>
      <c r="G459" s="368">
        <v>0</v>
      </c>
    </row>
    <row r="460" spans="1:7" ht="12" hidden="1" customHeight="1" outlineLevel="1">
      <c r="A460" s="202" t="s">
        <v>51</v>
      </c>
      <c r="B460" s="168" t="s">
        <v>246</v>
      </c>
      <c r="C460" s="83" t="s">
        <v>25</v>
      </c>
      <c r="D460" s="285" t="s">
        <v>162</v>
      </c>
      <c r="E460" s="312"/>
      <c r="F460" s="348">
        <v>0</v>
      </c>
      <c r="G460" s="345">
        <v>0</v>
      </c>
    </row>
    <row r="461" spans="1:7" ht="12" hidden="1" customHeight="1" outlineLevel="1">
      <c r="A461" s="202"/>
      <c r="B461" s="168" t="s">
        <v>246</v>
      </c>
      <c r="C461" s="83" t="s">
        <v>163</v>
      </c>
      <c r="D461" s="285" t="s">
        <v>164</v>
      </c>
      <c r="E461" s="312"/>
      <c r="F461" s="348">
        <v>0</v>
      </c>
      <c r="G461" s="345">
        <v>0</v>
      </c>
    </row>
    <row r="462" spans="1:7" ht="12" hidden="1" customHeight="1" outlineLevel="1">
      <c r="A462" s="202"/>
      <c r="B462" s="168" t="s">
        <v>246</v>
      </c>
      <c r="C462" s="83" t="s">
        <v>166</v>
      </c>
      <c r="D462" s="285" t="s">
        <v>167</v>
      </c>
      <c r="E462" s="312"/>
      <c r="F462" s="348">
        <v>0</v>
      </c>
      <c r="G462" s="345">
        <v>0</v>
      </c>
    </row>
    <row r="463" spans="1:7" ht="12" hidden="1" customHeight="1" outlineLevel="1">
      <c r="A463" s="192"/>
      <c r="B463" s="191"/>
      <c r="C463" s="187">
        <v>636</v>
      </c>
      <c r="D463" s="280" t="s">
        <v>251</v>
      </c>
      <c r="E463" s="339">
        <f>E464</f>
        <v>0</v>
      </c>
      <c r="F463" s="346">
        <f>F464</f>
        <v>0</v>
      </c>
      <c r="G463" s="346">
        <v>0</v>
      </c>
    </row>
    <row r="464" spans="1:7" ht="12" hidden="1" customHeight="1" outlineLevel="1">
      <c r="A464" s="202"/>
      <c r="B464" s="168" t="s">
        <v>246</v>
      </c>
      <c r="C464" s="83">
        <v>636002</v>
      </c>
      <c r="D464" s="285" t="s">
        <v>80</v>
      </c>
      <c r="E464" s="312"/>
      <c r="F464" s="348">
        <v>0</v>
      </c>
      <c r="G464" s="345">
        <v>0</v>
      </c>
    </row>
    <row r="465" spans="1:7" ht="12" hidden="1" customHeight="1" outlineLevel="1">
      <c r="A465" s="59"/>
      <c r="B465" s="165"/>
      <c r="C465" s="186">
        <v>637</v>
      </c>
      <c r="D465" s="279" t="s">
        <v>39</v>
      </c>
      <c r="E465" s="338">
        <f>E467+E466</f>
        <v>0</v>
      </c>
      <c r="F465" s="368">
        <f>F467+F466</f>
        <v>0</v>
      </c>
      <c r="G465" s="345">
        <v>0</v>
      </c>
    </row>
    <row r="466" spans="1:7" ht="12" hidden="1" customHeight="1" outlineLevel="1">
      <c r="A466" s="59"/>
      <c r="B466" s="168" t="s">
        <v>246</v>
      </c>
      <c r="C466" s="38">
        <v>637014</v>
      </c>
      <c r="D466" s="278" t="s">
        <v>86</v>
      </c>
      <c r="E466" s="312"/>
      <c r="F466" s="348">
        <v>0</v>
      </c>
      <c r="G466" s="345">
        <v>0</v>
      </c>
    </row>
    <row r="467" spans="1:7" ht="10.5" hidden="1" customHeight="1" outlineLevel="1">
      <c r="A467" s="50" t="s">
        <v>51</v>
      </c>
      <c r="B467" s="168" t="s">
        <v>246</v>
      </c>
      <c r="C467" s="38">
        <v>637016</v>
      </c>
      <c r="D467" s="278" t="s">
        <v>88</v>
      </c>
      <c r="E467" s="312"/>
      <c r="F467" s="348">
        <v>0</v>
      </c>
      <c r="G467" s="345">
        <v>0</v>
      </c>
    </row>
    <row r="468" spans="1:7" ht="12" hidden="1" customHeight="1" outlineLevel="1">
      <c r="A468" s="340" t="s">
        <v>250</v>
      </c>
      <c r="B468" s="341"/>
      <c r="C468" s="342"/>
      <c r="D468" s="343"/>
      <c r="E468" s="344">
        <f>E469+E472+E489+E481+E483+E487</f>
        <v>0</v>
      </c>
      <c r="F468" s="344">
        <f>F469+F472+F489+F481+F483+F487</f>
        <v>0</v>
      </c>
      <c r="G468" s="347">
        <v>0</v>
      </c>
    </row>
    <row r="469" spans="1:7" ht="12" hidden="1" customHeight="1" outlineLevel="1">
      <c r="A469" s="59"/>
      <c r="B469" s="165"/>
      <c r="C469" s="54">
        <v>610</v>
      </c>
      <c r="D469" s="283" t="s">
        <v>59</v>
      </c>
      <c r="E469" s="337">
        <f>E470+E471</f>
        <v>0</v>
      </c>
      <c r="F469" s="337">
        <f>F470+F471</f>
        <v>0</v>
      </c>
      <c r="G469" s="345">
        <v>0</v>
      </c>
    </row>
    <row r="470" spans="1:7" ht="12" hidden="1" customHeight="1" outlineLevel="1">
      <c r="A470" s="50" t="s">
        <v>51</v>
      </c>
      <c r="B470" s="168" t="s">
        <v>247</v>
      </c>
      <c r="C470" s="51">
        <v>611</v>
      </c>
      <c r="D470" s="278" t="s">
        <v>60</v>
      </c>
      <c r="E470" s="312"/>
      <c r="F470" s="348">
        <v>0</v>
      </c>
      <c r="G470" s="345">
        <v>0</v>
      </c>
    </row>
    <row r="471" spans="1:7" ht="12" hidden="1" customHeight="1" outlineLevel="1">
      <c r="A471" s="50"/>
      <c r="B471" s="168" t="s">
        <v>247</v>
      </c>
      <c r="C471" s="51">
        <v>612</v>
      </c>
      <c r="D471" s="278" t="s">
        <v>61</v>
      </c>
      <c r="E471" s="312"/>
      <c r="F471" s="348">
        <v>0</v>
      </c>
      <c r="G471" s="345">
        <v>0</v>
      </c>
    </row>
    <row r="472" spans="1:7" ht="12" hidden="1" customHeight="1" outlineLevel="1">
      <c r="A472" s="50"/>
      <c r="B472" s="168"/>
      <c r="C472" s="63">
        <v>620</v>
      </c>
      <c r="D472" s="283" t="s">
        <v>42</v>
      </c>
      <c r="E472" s="337">
        <f>E473+E474+E475+E476+E477+E478+E479+E480</f>
        <v>0</v>
      </c>
      <c r="F472" s="405">
        <f>F473+F474+F475+F476+F477+F478+F479+F480</f>
        <v>0</v>
      </c>
      <c r="G472" s="345">
        <v>0</v>
      </c>
    </row>
    <row r="473" spans="1:7" ht="12" hidden="1" customHeight="1" outlineLevel="1">
      <c r="A473" s="50" t="s">
        <v>51</v>
      </c>
      <c r="B473" s="168" t="s">
        <v>247</v>
      </c>
      <c r="C473" s="83">
        <v>621</v>
      </c>
      <c r="D473" s="285" t="s">
        <v>62</v>
      </c>
      <c r="E473" s="312"/>
      <c r="F473" s="348">
        <v>0</v>
      </c>
      <c r="G473" s="345">
        <v>0</v>
      </c>
    </row>
    <row r="474" spans="1:7" ht="12" hidden="1" customHeight="1" outlineLevel="1">
      <c r="A474" s="50"/>
      <c r="B474" s="168" t="s">
        <v>247</v>
      </c>
      <c r="C474" s="83">
        <v>623</v>
      </c>
      <c r="D474" s="285" t="s">
        <v>63</v>
      </c>
      <c r="E474" s="312"/>
      <c r="F474" s="348">
        <v>0</v>
      </c>
      <c r="G474" s="345">
        <v>0</v>
      </c>
    </row>
    <row r="475" spans="1:7" ht="12" hidden="1" customHeight="1" outlineLevel="1">
      <c r="A475" s="50"/>
      <c r="B475" s="168" t="s">
        <v>247</v>
      </c>
      <c r="C475" s="51" t="s">
        <v>4</v>
      </c>
      <c r="D475" s="278" t="s">
        <v>64</v>
      </c>
      <c r="E475" s="312"/>
      <c r="F475" s="348">
        <v>0</v>
      </c>
      <c r="G475" s="345">
        <v>0</v>
      </c>
    </row>
    <row r="476" spans="1:7" ht="12" hidden="1" customHeight="1" outlineLevel="1">
      <c r="A476" s="50"/>
      <c r="B476" s="168" t="s">
        <v>247</v>
      </c>
      <c r="C476" s="51" t="s">
        <v>5</v>
      </c>
      <c r="D476" s="278" t="s">
        <v>65</v>
      </c>
      <c r="E476" s="312"/>
      <c r="F476" s="348">
        <v>0</v>
      </c>
      <c r="G476" s="345">
        <v>0</v>
      </c>
    </row>
    <row r="477" spans="1:7" ht="12" hidden="1" customHeight="1" outlineLevel="1">
      <c r="A477" s="50"/>
      <c r="B477" s="168" t="s">
        <v>247</v>
      </c>
      <c r="C477" s="38">
        <v>625003</v>
      </c>
      <c r="D477" s="278" t="s">
        <v>66</v>
      </c>
      <c r="E477" s="312"/>
      <c r="F477" s="348">
        <v>0</v>
      </c>
      <c r="G477" s="345">
        <v>0</v>
      </c>
    </row>
    <row r="478" spans="1:7" ht="12" hidden="1" customHeight="1" outlineLevel="1">
      <c r="A478" s="50"/>
      <c r="B478" s="168" t="s">
        <v>247</v>
      </c>
      <c r="C478" s="38">
        <v>625004</v>
      </c>
      <c r="D478" s="278" t="s">
        <v>67</v>
      </c>
      <c r="E478" s="312"/>
      <c r="F478" s="348">
        <v>0</v>
      </c>
      <c r="G478" s="345">
        <v>0</v>
      </c>
    </row>
    <row r="479" spans="1:7" ht="12" hidden="1" customHeight="1" outlineLevel="1">
      <c r="A479" s="50"/>
      <c r="B479" s="168" t="s">
        <v>247</v>
      </c>
      <c r="C479" s="38">
        <v>625005</v>
      </c>
      <c r="D479" s="278" t="s">
        <v>68</v>
      </c>
      <c r="E479" s="312"/>
      <c r="F479" s="348">
        <v>0</v>
      </c>
      <c r="G479" s="345">
        <v>0</v>
      </c>
    </row>
    <row r="480" spans="1:7" ht="12" hidden="1" customHeight="1" outlineLevel="1">
      <c r="A480" s="50"/>
      <c r="B480" s="168" t="s">
        <v>247</v>
      </c>
      <c r="C480" s="38">
        <v>625007</v>
      </c>
      <c r="D480" s="278" t="s">
        <v>69</v>
      </c>
      <c r="E480" s="312"/>
      <c r="F480" s="348">
        <v>0</v>
      </c>
      <c r="G480" s="345">
        <v>0</v>
      </c>
    </row>
    <row r="481" spans="1:7" ht="12" hidden="1" customHeight="1" outlineLevel="1">
      <c r="A481" s="50"/>
      <c r="B481" s="170"/>
      <c r="C481" s="186">
        <v>631</v>
      </c>
      <c r="D481" s="279" t="s">
        <v>35</v>
      </c>
      <c r="E481" s="338">
        <f>E482</f>
        <v>0</v>
      </c>
      <c r="F481" s="368">
        <f>F482</f>
        <v>0</v>
      </c>
      <c r="G481" s="345">
        <v>0</v>
      </c>
    </row>
    <row r="482" spans="1:7" ht="12" hidden="1" customHeight="1" outlineLevel="1">
      <c r="A482" s="202" t="s">
        <v>51</v>
      </c>
      <c r="B482" s="168" t="s">
        <v>247</v>
      </c>
      <c r="C482" s="82" t="s">
        <v>7</v>
      </c>
      <c r="D482" s="285" t="s">
        <v>70</v>
      </c>
      <c r="E482" s="312"/>
      <c r="F482" s="348">
        <v>0</v>
      </c>
      <c r="G482" s="345">
        <v>0</v>
      </c>
    </row>
    <row r="483" spans="1:7" ht="12" hidden="1" customHeight="1" outlineLevel="1">
      <c r="A483" s="50"/>
      <c r="B483" s="168"/>
      <c r="C483" s="186">
        <v>632</v>
      </c>
      <c r="D483" s="280" t="s">
        <v>36</v>
      </c>
      <c r="E483" s="338">
        <f>E484+E485+E486</f>
        <v>0</v>
      </c>
      <c r="F483" s="368">
        <v>0</v>
      </c>
      <c r="G483" s="345">
        <v>0</v>
      </c>
    </row>
    <row r="484" spans="1:7" ht="12" hidden="1" customHeight="1" outlineLevel="1">
      <c r="A484" s="202" t="s">
        <v>51</v>
      </c>
      <c r="B484" s="168" t="s">
        <v>247</v>
      </c>
      <c r="C484" s="83" t="s">
        <v>25</v>
      </c>
      <c r="D484" s="285" t="s">
        <v>162</v>
      </c>
      <c r="E484" s="312"/>
      <c r="F484" s="348">
        <v>0</v>
      </c>
      <c r="G484" s="345">
        <v>0</v>
      </c>
    </row>
    <row r="485" spans="1:7" ht="12" hidden="1" customHeight="1" outlineLevel="1">
      <c r="A485" s="202"/>
      <c r="B485" s="168" t="s">
        <v>247</v>
      </c>
      <c r="C485" s="83" t="s">
        <v>163</v>
      </c>
      <c r="D485" s="285" t="s">
        <v>164</v>
      </c>
      <c r="E485" s="312"/>
      <c r="F485" s="348">
        <v>0</v>
      </c>
      <c r="G485" s="345">
        <v>0</v>
      </c>
    </row>
    <row r="486" spans="1:7" ht="12" hidden="1" customHeight="1" outlineLevel="1">
      <c r="A486" s="202"/>
      <c r="B486" s="168" t="s">
        <v>247</v>
      </c>
      <c r="C486" s="83" t="s">
        <v>166</v>
      </c>
      <c r="D486" s="285" t="s">
        <v>167</v>
      </c>
      <c r="E486" s="312"/>
      <c r="F486" s="348">
        <v>0</v>
      </c>
      <c r="G486" s="345">
        <v>0</v>
      </c>
    </row>
    <row r="487" spans="1:7" ht="12" hidden="1" customHeight="1" outlineLevel="1">
      <c r="A487" s="192"/>
      <c r="B487" s="191"/>
      <c r="C487" s="187">
        <v>636</v>
      </c>
      <c r="D487" s="280" t="s">
        <v>251</v>
      </c>
      <c r="E487" s="339">
        <f>E488</f>
        <v>0</v>
      </c>
      <c r="F487" s="346">
        <f>F488</f>
        <v>0</v>
      </c>
      <c r="G487" s="345">
        <v>0</v>
      </c>
    </row>
    <row r="488" spans="1:7" ht="12" hidden="1" customHeight="1" outlineLevel="1">
      <c r="A488" s="202"/>
      <c r="B488" s="168" t="s">
        <v>247</v>
      </c>
      <c r="C488" s="83">
        <v>636002</v>
      </c>
      <c r="D488" s="285" t="s">
        <v>80</v>
      </c>
      <c r="E488" s="312"/>
      <c r="F488" s="348">
        <v>0</v>
      </c>
      <c r="G488" s="345">
        <v>0</v>
      </c>
    </row>
    <row r="489" spans="1:7" ht="12" hidden="1" customHeight="1" outlineLevel="1">
      <c r="A489" s="59"/>
      <c r="B489" s="165"/>
      <c r="C489" s="186">
        <v>637</v>
      </c>
      <c r="D489" s="279" t="s">
        <v>39</v>
      </c>
      <c r="E489" s="338">
        <f>E491+E490</f>
        <v>0</v>
      </c>
      <c r="F489" s="368">
        <v>0</v>
      </c>
      <c r="G489" s="345">
        <v>0</v>
      </c>
    </row>
    <row r="490" spans="1:7" ht="12" hidden="1" customHeight="1" outlineLevel="1">
      <c r="A490" s="50" t="s">
        <v>51</v>
      </c>
      <c r="B490" s="168" t="s">
        <v>247</v>
      </c>
      <c r="C490" s="38">
        <v>637014</v>
      </c>
      <c r="D490" s="278" t="s">
        <v>86</v>
      </c>
      <c r="E490" s="312"/>
      <c r="F490" s="348">
        <v>0</v>
      </c>
      <c r="G490" s="345">
        <v>0</v>
      </c>
    </row>
    <row r="491" spans="1:7" ht="12" hidden="1" customHeight="1" outlineLevel="1">
      <c r="B491" s="168" t="s">
        <v>247</v>
      </c>
      <c r="C491" s="38">
        <v>637016</v>
      </c>
      <c r="D491" s="278" t="s">
        <v>88</v>
      </c>
      <c r="E491" s="312"/>
      <c r="F491" s="348">
        <v>0</v>
      </c>
      <c r="G491" s="345">
        <v>0</v>
      </c>
    </row>
    <row r="492" spans="1:7" ht="0.75" hidden="1" customHeight="1" outlineLevel="1">
      <c r="A492" s="340" t="s">
        <v>252</v>
      </c>
      <c r="B492" s="341"/>
      <c r="C492" s="342"/>
      <c r="D492" s="343"/>
      <c r="E492" s="344">
        <f>E493+E496+E513+E505+E507+E511</f>
        <v>0</v>
      </c>
      <c r="F492" s="404">
        <f>F493+F496+F513+F505+F507+F511</f>
        <v>0</v>
      </c>
      <c r="G492" s="347">
        <v>0</v>
      </c>
    </row>
    <row r="493" spans="1:7" ht="12" hidden="1" customHeight="1" outlineLevel="1">
      <c r="A493" s="59"/>
      <c r="B493" s="165"/>
      <c r="C493" s="54">
        <v>610</v>
      </c>
      <c r="D493" s="283" t="s">
        <v>59</v>
      </c>
      <c r="E493" s="337">
        <f>E494+E495</f>
        <v>0</v>
      </c>
      <c r="F493" s="405">
        <f>F494+F495</f>
        <v>0</v>
      </c>
      <c r="G493" s="345">
        <v>0</v>
      </c>
    </row>
    <row r="494" spans="1:7" ht="12" hidden="1" customHeight="1" outlineLevel="1">
      <c r="A494" s="50" t="s">
        <v>51</v>
      </c>
      <c r="B494" s="168" t="s">
        <v>253</v>
      </c>
      <c r="C494" s="51">
        <v>611</v>
      </c>
      <c r="D494" s="278" t="s">
        <v>60</v>
      </c>
      <c r="E494" s="312"/>
      <c r="F494" s="348">
        <v>0</v>
      </c>
      <c r="G494" s="345">
        <v>0</v>
      </c>
    </row>
    <row r="495" spans="1:7" ht="12" hidden="1" customHeight="1" outlineLevel="1">
      <c r="A495" s="50"/>
      <c r="B495" s="168" t="s">
        <v>253</v>
      </c>
      <c r="C495" s="51">
        <v>612</v>
      </c>
      <c r="D495" s="278" t="s">
        <v>61</v>
      </c>
      <c r="E495" s="312"/>
      <c r="F495" s="348">
        <v>0</v>
      </c>
      <c r="G495" s="345">
        <v>0</v>
      </c>
    </row>
    <row r="496" spans="1:7" ht="12" hidden="1" customHeight="1" outlineLevel="1">
      <c r="A496" s="50"/>
      <c r="B496" s="168"/>
      <c r="C496" s="63">
        <v>620</v>
      </c>
      <c r="D496" s="283" t="s">
        <v>42</v>
      </c>
      <c r="E496" s="337">
        <f>E497+E498+E499+E500+E501+E502+E503+E504</f>
        <v>0</v>
      </c>
      <c r="F496" s="405">
        <f>F497+F498+F499+F500+F501+F502+F503+F504</f>
        <v>0</v>
      </c>
      <c r="G496" s="345">
        <v>0</v>
      </c>
    </row>
    <row r="497" spans="1:7" ht="12" hidden="1" customHeight="1" outlineLevel="1">
      <c r="A497" s="50" t="s">
        <v>51</v>
      </c>
      <c r="B497" s="168" t="s">
        <v>253</v>
      </c>
      <c r="C497" s="83">
        <v>621</v>
      </c>
      <c r="D497" s="285" t="s">
        <v>62</v>
      </c>
      <c r="E497" s="312"/>
      <c r="F497" s="348">
        <v>0</v>
      </c>
      <c r="G497" s="345">
        <v>0</v>
      </c>
    </row>
    <row r="498" spans="1:7" ht="12" hidden="1" customHeight="1" outlineLevel="1">
      <c r="A498" s="50"/>
      <c r="B498" s="168" t="s">
        <v>253</v>
      </c>
      <c r="C498" s="83">
        <v>623</v>
      </c>
      <c r="D498" s="285" t="s">
        <v>63</v>
      </c>
      <c r="E498" s="312"/>
      <c r="F498" s="348">
        <v>0</v>
      </c>
      <c r="G498" s="345">
        <v>0</v>
      </c>
    </row>
    <row r="499" spans="1:7" ht="12" hidden="1" customHeight="1" outlineLevel="1">
      <c r="A499" s="50"/>
      <c r="B499" s="168" t="s">
        <v>253</v>
      </c>
      <c r="C499" s="51" t="s">
        <v>4</v>
      </c>
      <c r="D499" s="278" t="s">
        <v>64</v>
      </c>
      <c r="E499" s="312"/>
      <c r="F499" s="348">
        <v>0</v>
      </c>
      <c r="G499" s="345">
        <v>0</v>
      </c>
    </row>
    <row r="500" spans="1:7" ht="12" hidden="1" customHeight="1" outlineLevel="1">
      <c r="A500" s="50"/>
      <c r="B500" s="168" t="s">
        <v>253</v>
      </c>
      <c r="C500" s="51" t="s">
        <v>5</v>
      </c>
      <c r="D500" s="278" t="s">
        <v>65</v>
      </c>
      <c r="E500" s="312"/>
      <c r="F500" s="348">
        <v>0</v>
      </c>
      <c r="G500" s="345">
        <v>0</v>
      </c>
    </row>
    <row r="501" spans="1:7" ht="12" hidden="1" customHeight="1" outlineLevel="1">
      <c r="A501" s="50"/>
      <c r="B501" s="168" t="s">
        <v>253</v>
      </c>
      <c r="C501" s="38">
        <v>625003</v>
      </c>
      <c r="D501" s="278" t="s">
        <v>66</v>
      </c>
      <c r="E501" s="312"/>
      <c r="F501" s="348">
        <v>0</v>
      </c>
      <c r="G501" s="345">
        <v>0</v>
      </c>
    </row>
    <row r="502" spans="1:7" ht="12" hidden="1" customHeight="1" outlineLevel="1">
      <c r="A502" s="50"/>
      <c r="B502" s="168" t="s">
        <v>253</v>
      </c>
      <c r="C502" s="38">
        <v>625004</v>
      </c>
      <c r="D502" s="278" t="s">
        <v>67</v>
      </c>
      <c r="E502" s="312"/>
      <c r="F502" s="348">
        <v>0</v>
      </c>
      <c r="G502" s="345">
        <v>0</v>
      </c>
    </row>
    <row r="503" spans="1:7" ht="12" hidden="1" customHeight="1" outlineLevel="1">
      <c r="A503" s="50"/>
      <c r="B503" s="168" t="s">
        <v>253</v>
      </c>
      <c r="C503" s="38">
        <v>625005</v>
      </c>
      <c r="D503" s="278" t="s">
        <v>68</v>
      </c>
      <c r="E503" s="312"/>
      <c r="F503" s="348">
        <v>0</v>
      </c>
      <c r="G503" s="345">
        <v>0</v>
      </c>
    </row>
    <row r="504" spans="1:7" ht="12" hidden="1" customHeight="1" outlineLevel="1">
      <c r="A504" s="50"/>
      <c r="B504" s="168" t="s">
        <v>253</v>
      </c>
      <c r="C504" s="38">
        <v>625007</v>
      </c>
      <c r="D504" s="278" t="s">
        <v>69</v>
      </c>
      <c r="E504" s="312"/>
      <c r="F504" s="348">
        <v>0</v>
      </c>
      <c r="G504" s="345">
        <v>0</v>
      </c>
    </row>
    <row r="505" spans="1:7" ht="12" hidden="1" customHeight="1" outlineLevel="1">
      <c r="A505" s="50"/>
      <c r="B505" s="170"/>
      <c r="C505" s="186">
        <v>631</v>
      </c>
      <c r="D505" s="279" t="s">
        <v>35</v>
      </c>
      <c r="E505" s="338">
        <f>E506</f>
        <v>0</v>
      </c>
      <c r="F505" s="368">
        <f>F506</f>
        <v>0</v>
      </c>
      <c r="G505" s="345">
        <v>0</v>
      </c>
    </row>
    <row r="506" spans="1:7" ht="12" hidden="1" customHeight="1" outlineLevel="1">
      <c r="A506" s="202" t="s">
        <v>51</v>
      </c>
      <c r="B506" s="168" t="s">
        <v>253</v>
      </c>
      <c r="C506" s="82" t="s">
        <v>7</v>
      </c>
      <c r="D506" s="285" t="s">
        <v>70</v>
      </c>
      <c r="E506" s="312"/>
      <c r="F506" s="348">
        <v>0</v>
      </c>
      <c r="G506" s="345">
        <v>0</v>
      </c>
    </row>
    <row r="507" spans="1:7" ht="12" hidden="1" customHeight="1" outlineLevel="1">
      <c r="A507" s="50"/>
      <c r="B507" s="168"/>
      <c r="C507" s="186">
        <v>632</v>
      </c>
      <c r="D507" s="280" t="s">
        <v>36</v>
      </c>
      <c r="E507" s="338">
        <f>E508+E509+E510</f>
        <v>0</v>
      </c>
      <c r="F507" s="368">
        <f>F508+F509+F510</f>
        <v>0</v>
      </c>
      <c r="G507" s="345">
        <v>0</v>
      </c>
    </row>
    <row r="508" spans="1:7" ht="12" hidden="1" customHeight="1" outlineLevel="1">
      <c r="A508" s="202" t="s">
        <v>51</v>
      </c>
      <c r="B508" s="168" t="s">
        <v>253</v>
      </c>
      <c r="C508" s="83" t="s">
        <v>25</v>
      </c>
      <c r="D508" s="285" t="s">
        <v>162</v>
      </c>
      <c r="E508" s="312"/>
      <c r="F508" s="348">
        <v>0</v>
      </c>
      <c r="G508" s="345">
        <v>0</v>
      </c>
    </row>
    <row r="509" spans="1:7" ht="12" hidden="1" customHeight="1" outlineLevel="1">
      <c r="A509" s="202"/>
      <c r="B509" s="168" t="s">
        <v>253</v>
      </c>
      <c r="C509" s="83" t="s">
        <v>163</v>
      </c>
      <c r="D509" s="285" t="s">
        <v>164</v>
      </c>
      <c r="E509" s="312"/>
      <c r="F509" s="348">
        <v>0</v>
      </c>
      <c r="G509" s="345">
        <v>0</v>
      </c>
    </row>
    <row r="510" spans="1:7" ht="12" hidden="1" customHeight="1" outlineLevel="1">
      <c r="A510" s="202"/>
      <c r="B510" s="168" t="s">
        <v>253</v>
      </c>
      <c r="C510" s="83" t="s">
        <v>166</v>
      </c>
      <c r="D510" s="285" t="s">
        <v>167</v>
      </c>
      <c r="E510" s="312"/>
      <c r="F510" s="348">
        <v>0</v>
      </c>
      <c r="G510" s="345">
        <v>0</v>
      </c>
    </row>
    <row r="511" spans="1:7" ht="12" hidden="1" customHeight="1" outlineLevel="1">
      <c r="A511" s="192"/>
      <c r="B511" s="191"/>
      <c r="C511" s="187">
        <v>636</v>
      </c>
      <c r="D511" s="280" t="s">
        <v>251</v>
      </c>
      <c r="E511" s="339">
        <f>E512</f>
        <v>0</v>
      </c>
      <c r="F511" s="346">
        <f>F512</f>
        <v>0</v>
      </c>
      <c r="G511" s="345">
        <v>0</v>
      </c>
    </row>
    <row r="512" spans="1:7" ht="12" hidden="1" customHeight="1" outlineLevel="1">
      <c r="A512" s="202"/>
      <c r="B512" s="168" t="s">
        <v>253</v>
      </c>
      <c r="C512" s="83">
        <v>636002</v>
      </c>
      <c r="D512" s="285" t="s">
        <v>80</v>
      </c>
      <c r="E512" s="312"/>
      <c r="F512" s="348">
        <v>0</v>
      </c>
      <c r="G512" s="345">
        <v>0</v>
      </c>
    </row>
    <row r="513" spans="1:7" ht="12" hidden="1" customHeight="1" outlineLevel="1">
      <c r="A513" s="59"/>
      <c r="B513" s="165"/>
      <c r="C513" s="186">
        <v>637</v>
      </c>
      <c r="D513" s="279" t="s">
        <v>39</v>
      </c>
      <c r="E513" s="338">
        <f>E515+E514</f>
        <v>0</v>
      </c>
      <c r="F513" s="368">
        <f>F515+F514</f>
        <v>0</v>
      </c>
      <c r="G513" s="345">
        <v>0</v>
      </c>
    </row>
    <row r="514" spans="1:7" ht="12" hidden="1" customHeight="1" outlineLevel="1">
      <c r="A514" s="50" t="s">
        <v>51</v>
      </c>
      <c r="B514" s="168" t="s">
        <v>253</v>
      </c>
      <c r="C514" s="38">
        <v>637014</v>
      </c>
      <c r="D514" s="278" t="s">
        <v>86</v>
      </c>
      <c r="E514" s="312"/>
      <c r="F514" s="348">
        <v>0</v>
      </c>
      <c r="G514" s="345">
        <v>0</v>
      </c>
    </row>
    <row r="515" spans="1:7" ht="12" hidden="1" customHeight="1" outlineLevel="1">
      <c r="B515" s="168" t="s">
        <v>253</v>
      </c>
      <c r="C515" s="38">
        <v>637016</v>
      </c>
      <c r="D515" s="278" t="s">
        <v>88</v>
      </c>
      <c r="E515" s="312"/>
      <c r="F515" s="348">
        <v>0</v>
      </c>
      <c r="G515" s="345">
        <v>0</v>
      </c>
    </row>
    <row r="516" spans="1:7" ht="20.25" customHeight="1" outlineLevel="1" thickBot="1">
      <c r="A516" s="256" t="s">
        <v>19</v>
      </c>
      <c r="B516" s="257"/>
      <c r="C516" s="258"/>
      <c r="D516" s="294"/>
      <c r="E516" s="259">
        <f>E10+E98+E117+E143+E147+E150+E174+E183+E195+E224+E233+E240+E243+E246+E251+E261+E266+E276+E311+E352+E378+E411+E427+E435+E443+E153</f>
        <v>337557</v>
      </c>
      <c r="F516" s="259">
        <f>F10+F98+F117+F143+F147+F150+F174+F183+F195+F224+F233+F240+F243+F246+F251+F261+F266+F276+F311+F352+F378+F411+F427+F435+F443</f>
        <v>298660</v>
      </c>
      <c r="G516" s="259">
        <f>G10+G98+G117+G143+G147+G150+G174+G183+G195+G224+G233+G240+G243+G246+G251+G261+G266+G276+G311+G352+G378+G411+G427+G435+G443</f>
        <v>303140</v>
      </c>
    </row>
    <row r="517" spans="1:7" ht="16.5" customHeight="1" thickTop="1" thickBot="1">
      <c r="A517" s="260"/>
      <c r="B517" s="261"/>
      <c r="C517" s="262"/>
      <c r="D517" s="263"/>
      <c r="E517" s="307"/>
      <c r="F517" s="264"/>
      <c r="G517" s="264"/>
    </row>
    <row r="518" spans="1:7" ht="16.5" customHeight="1" thickTop="1">
      <c r="A518" s="253" t="s">
        <v>53</v>
      </c>
      <c r="B518" s="254"/>
      <c r="C518" s="255"/>
      <c r="D518" s="295"/>
      <c r="E518" s="118">
        <v>2012</v>
      </c>
      <c r="F518" s="107">
        <v>2013</v>
      </c>
      <c r="G518" s="107">
        <v>2014</v>
      </c>
    </row>
    <row r="519" spans="1:7" ht="15" customHeight="1">
      <c r="A519" s="352"/>
      <c r="B519" s="353"/>
      <c r="C519" s="358"/>
      <c r="D519" s="349"/>
      <c r="E519" s="310" t="s">
        <v>245</v>
      </c>
      <c r="F519" s="310" t="s">
        <v>245</v>
      </c>
      <c r="G519" s="310" t="s">
        <v>245</v>
      </c>
    </row>
    <row r="520" spans="1:7" ht="15" customHeight="1">
      <c r="A520" s="362" t="s">
        <v>234</v>
      </c>
      <c r="B520" s="363"/>
      <c r="C520" s="364"/>
      <c r="D520" s="365"/>
      <c r="E520" s="370">
        <f>E521+E522</f>
        <v>146521</v>
      </c>
      <c r="F520" s="371">
        <f>F521+F522</f>
        <v>0</v>
      </c>
      <c r="G520" s="371">
        <f>G521</f>
        <v>0</v>
      </c>
    </row>
    <row r="521" spans="1:7" ht="12" customHeight="1">
      <c r="A521" s="352"/>
      <c r="B521" s="432" t="s">
        <v>246</v>
      </c>
      <c r="C521" s="366">
        <v>717001</v>
      </c>
      <c r="D521" s="297" t="s">
        <v>254</v>
      </c>
      <c r="E521" s="312">
        <v>109890</v>
      </c>
      <c r="F521" s="348">
        <v>0</v>
      </c>
      <c r="G521" s="348">
        <v>0</v>
      </c>
    </row>
    <row r="522" spans="1:7" ht="12" customHeight="1">
      <c r="A522" s="44"/>
      <c r="B522" s="173" t="s">
        <v>247</v>
      </c>
      <c r="C522" s="45">
        <v>717001</v>
      </c>
      <c r="D522" s="296" t="s">
        <v>254</v>
      </c>
      <c r="E522" s="312">
        <v>36631</v>
      </c>
      <c r="F522" s="348">
        <v>0</v>
      </c>
      <c r="G522" s="348">
        <v>0</v>
      </c>
    </row>
    <row r="523" spans="1:7" ht="12" customHeight="1" thickBot="1">
      <c r="A523" s="129" t="s">
        <v>3</v>
      </c>
      <c r="B523" s="174"/>
      <c r="C523" s="130"/>
      <c r="D523" s="298"/>
      <c r="E523" s="128">
        <f>E520</f>
        <v>146521</v>
      </c>
      <c r="F523" s="128">
        <f>F520</f>
        <v>0</v>
      </c>
      <c r="G523" s="128">
        <f>G520</f>
        <v>0</v>
      </c>
    </row>
    <row r="524" spans="1:7" ht="16.5" customHeight="1" thickTop="1" thickBot="1">
      <c r="A524" s="268"/>
      <c r="B524" s="269"/>
      <c r="C524" s="270"/>
      <c r="D524" s="271"/>
      <c r="E524" s="271"/>
      <c r="F524" s="268"/>
      <c r="G524" s="268"/>
    </row>
    <row r="525" spans="1:7" ht="16.5" customHeight="1" thickTop="1">
      <c r="A525" s="265" t="s">
        <v>103</v>
      </c>
      <c r="B525" s="266"/>
      <c r="C525" s="267"/>
      <c r="D525" s="299"/>
      <c r="E525" s="118">
        <v>2012</v>
      </c>
      <c r="F525" s="107">
        <v>2013</v>
      </c>
      <c r="G525" s="107">
        <v>2014</v>
      </c>
    </row>
    <row r="526" spans="1:7" ht="15.95" customHeight="1">
      <c r="A526" s="352"/>
      <c r="B526" s="353"/>
      <c r="C526" s="354"/>
      <c r="D526" s="350"/>
      <c r="E526" s="310" t="s">
        <v>245</v>
      </c>
      <c r="F526" s="310" t="s">
        <v>245</v>
      </c>
      <c r="G526" s="310" t="s">
        <v>245</v>
      </c>
    </row>
    <row r="527" spans="1:7" ht="16.5" customHeight="1">
      <c r="A527" s="246" t="s">
        <v>18</v>
      </c>
      <c r="B527" s="247"/>
      <c r="C527" s="248"/>
      <c r="D527" s="300"/>
      <c r="E527" s="243">
        <f>E528+E529</f>
        <v>146521</v>
      </c>
      <c r="F527" s="243">
        <f>F528</f>
        <v>0</v>
      </c>
      <c r="G527" s="243">
        <f>G528</f>
        <v>0</v>
      </c>
    </row>
    <row r="528" spans="1:7" ht="12" customHeight="1">
      <c r="A528" s="43"/>
      <c r="B528" s="173" t="s">
        <v>261</v>
      </c>
      <c r="C528" s="45">
        <v>821005</v>
      </c>
      <c r="D528" s="301" t="s">
        <v>93</v>
      </c>
      <c r="E528" s="312">
        <v>103521</v>
      </c>
      <c r="F528" s="419">
        <v>0</v>
      </c>
      <c r="G528" s="375"/>
    </row>
    <row r="529" spans="1:7" ht="12" customHeight="1">
      <c r="A529" s="244"/>
      <c r="B529" s="245" t="s">
        <v>236</v>
      </c>
      <c r="C529" s="45">
        <v>821005</v>
      </c>
      <c r="D529" s="301" t="s">
        <v>93</v>
      </c>
      <c r="E529" s="312">
        <v>43000</v>
      </c>
      <c r="F529" s="375">
        <v>0</v>
      </c>
      <c r="G529" s="348">
        <v>0</v>
      </c>
    </row>
    <row r="530" spans="1:7" ht="12" customHeight="1" thickBot="1">
      <c r="A530" s="126" t="s">
        <v>103</v>
      </c>
      <c r="B530" s="175"/>
      <c r="C530" s="127"/>
      <c r="D530" s="302"/>
      <c r="E530" s="128">
        <f>E527</f>
        <v>146521</v>
      </c>
      <c r="F530" s="128">
        <f>F527</f>
        <v>0</v>
      </c>
      <c r="G530" s="128">
        <f>G527</f>
        <v>0</v>
      </c>
    </row>
    <row r="531" spans="1:7" ht="12" customHeight="1" thickTop="1" thickBot="1">
      <c r="A531" s="64"/>
      <c r="B531" s="64"/>
      <c r="C531" s="65"/>
      <c r="D531" s="66"/>
      <c r="E531" s="66"/>
      <c r="F531" s="40"/>
      <c r="G531" s="40"/>
    </row>
    <row r="532" spans="1:7" ht="12" customHeight="1" thickTop="1">
      <c r="A532" s="122" t="s">
        <v>26</v>
      </c>
      <c r="B532" s="166"/>
      <c r="C532" s="123"/>
      <c r="D532" s="303"/>
      <c r="E532" s="119">
        <v>2012</v>
      </c>
      <c r="F532" s="106">
        <v>2013</v>
      </c>
      <c r="G532" s="106">
        <v>2014</v>
      </c>
    </row>
    <row r="533" spans="1:7" ht="15.95" customHeight="1">
      <c r="A533" s="355"/>
      <c r="B533" s="356"/>
      <c r="C533" s="357"/>
      <c r="D533" s="351"/>
      <c r="E533" s="310" t="s">
        <v>245</v>
      </c>
      <c r="F533" s="310" t="s">
        <v>245</v>
      </c>
      <c r="G533" s="310" t="s">
        <v>245</v>
      </c>
    </row>
    <row r="534" spans="1:7" ht="15.95" customHeight="1">
      <c r="A534" s="193" t="s">
        <v>23</v>
      </c>
      <c r="B534" s="194"/>
      <c r="C534" s="195"/>
      <c r="D534" s="304"/>
      <c r="E534" s="196">
        <f>E516</f>
        <v>337557</v>
      </c>
      <c r="F534" s="196">
        <f>F516</f>
        <v>298660</v>
      </c>
      <c r="G534" s="196">
        <f>G516</f>
        <v>303140</v>
      </c>
    </row>
    <row r="535" spans="1:7" ht="13.9" customHeight="1">
      <c r="A535" s="120" t="s">
        <v>211</v>
      </c>
      <c r="B535" s="167"/>
      <c r="C535" s="121"/>
      <c r="D535" s="305"/>
      <c r="E535" s="311">
        <f>E276+E311+E352+E378+E436+E438</f>
        <v>156526</v>
      </c>
      <c r="F535" s="311">
        <f>F276+F311+F352+F378+F436+F438</f>
        <v>158300</v>
      </c>
      <c r="G535" s="311">
        <f>G276+G311+G352+G378+G436+G438</f>
        <v>159800</v>
      </c>
    </row>
    <row r="536" spans="1:7" ht="13.9" customHeight="1">
      <c r="A536" s="193" t="s">
        <v>24</v>
      </c>
      <c r="B536" s="194"/>
      <c r="C536" s="195"/>
      <c r="D536" s="304"/>
      <c r="E536" s="196">
        <f>E523</f>
        <v>146521</v>
      </c>
      <c r="F536" s="196">
        <f>F523</f>
        <v>0</v>
      </c>
      <c r="G536" s="196">
        <f>G523</f>
        <v>0</v>
      </c>
    </row>
    <row r="537" spans="1:7" ht="13.9" customHeight="1">
      <c r="A537" s="193" t="s">
        <v>105</v>
      </c>
      <c r="B537" s="194"/>
      <c r="C537" s="195"/>
      <c r="D537" s="304"/>
      <c r="E537" s="196">
        <f>E530</f>
        <v>146521</v>
      </c>
      <c r="F537" s="196">
        <f>F530</f>
        <v>0</v>
      </c>
      <c r="G537" s="196">
        <f>G530</f>
        <v>0</v>
      </c>
    </row>
    <row r="538" spans="1:7" ht="13.9" customHeight="1" thickBot="1">
      <c r="A538" s="249" t="s">
        <v>104</v>
      </c>
      <c r="B538" s="250"/>
      <c r="C538" s="251"/>
      <c r="D538" s="306"/>
      <c r="E538" s="252">
        <f>E534+E536+E537</f>
        <v>630599</v>
      </c>
      <c r="F538" s="252">
        <f>F534+F536+F537</f>
        <v>298660</v>
      </c>
      <c r="G538" s="252">
        <f>G534+G536+G537</f>
        <v>303140</v>
      </c>
    </row>
    <row r="539" spans="1:7" ht="13.9" customHeight="1" thickTop="1"/>
    <row r="540" spans="1:7" ht="12.75" hidden="1">
      <c r="E540" s="69"/>
    </row>
    <row r="541" spans="1:7" hidden="1">
      <c r="C541" s="67" t="s">
        <v>44</v>
      </c>
      <c r="D541" s="70">
        <f>+K9*-144</f>
        <v>0</v>
      </c>
      <c r="E541" s="70"/>
    </row>
    <row r="542" spans="1:7" hidden="1">
      <c r="C542" s="67" t="s">
        <v>43</v>
      </c>
      <c r="D542" s="71">
        <f>+K9*-12</f>
        <v>0</v>
      </c>
      <c r="E542" s="71"/>
    </row>
    <row r="543" spans="1:7" hidden="1">
      <c r="C543" s="67" t="s">
        <v>45</v>
      </c>
      <c r="D543" s="71" t="e">
        <f>+#REF!</f>
        <v>#REF!</v>
      </c>
      <c r="E543" s="71"/>
    </row>
    <row r="544" spans="1:7" hidden="1">
      <c r="C544" s="67" t="s">
        <v>46</v>
      </c>
      <c r="D544" s="71" t="e">
        <f>+D543*12</f>
        <v>#REF!</v>
      </c>
      <c r="E544" s="71"/>
    </row>
    <row r="545" spans="3:5" ht="14.25" hidden="1" customHeight="1">
      <c r="C545" s="67" t="s">
        <v>47</v>
      </c>
      <c r="D545" s="71">
        <v>69444.44</v>
      </c>
      <c r="E545" s="71"/>
    </row>
    <row r="546" spans="3:5" ht="16.5" hidden="1" customHeight="1">
      <c r="C546" s="67" t="s">
        <v>48</v>
      </c>
      <c r="D546" s="71">
        <f>+D545*12</f>
        <v>833333.28</v>
      </c>
      <c r="E546" s="71"/>
    </row>
    <row r="547" spans="3:5" ht="11.25" hidden="1" customHeight="1" thickTop="1">
      <c r="C547" s="72"/>
      <c r="D547" s="41"/>
      <c r="E547" s="41"/>
    </row>
    <row r="548" spans="3:5" ht="12" hidden="1" thickTop="1">
      <c r="C548" s="73" t="s">
        <v>58</v>
      </c>
      <c r="D548" s="74"/>
      <c r="E548" s="2"/>
    </row>
    <row r="549" spans="3:5" ht="15" hidden="1">
      <c r="C549" s="75" t="s">
        <v>54</v>
      </c>
      <c r="D549" s="76">
        <f>PMT(4%/12,156,15000000,0,0)</f>
        <v>-123467.42335590994</v>
      </c>
      <c r="E549" s="276"/>
    </row>
    <row r="550" spans="3:5" ht="15" hidden="1">
      <c r="C550" s="75" t="s">
        <v>55</v>
      </c>
      <c r="D550" s="77">
        <f>(+D549*12)*-1</f>
        <v>1481609.0802709193</v>
      </c>
      <c r="E550" s="277"/>
    </row>
    <row r="551" spans="3:5" ht="15" hidden="1">
      <c r="C551" s="75" t="s">
        <v>56</v>
      </c>
      <c r="D551" s="77">
        <f>+D550-D552</f>
        <v>231609.08027091925</v>
      </c>
      <c r="E551" s="277"/>
    </row>
    <row r="552" spans="3:5" ht="15.75" hidden="1" thickBot="1">
      <c r="C552" s="78" t="s">
        <v>57</v>
      </c>
      <c r="D552" s="79">
        <f>+((15000000/144)*12)</f>
        <v>1250000</v>
      </c>
      <c r="E552" s="277"/>
    </row>
    <row r="553" spans="3:5" hidden="1">
      <c r="C553" s="41"/>
      <c r="D553" s="41"/>
      <c r="E553" s="41"/>
    </row>
    <row r="554" spans="3:5">
      <c r="C554" s="41"/>
      <c r="D554" s="41"/>
      <c r="E554" s="41"/>
    </row>
    <row r="555" spans="3:5">
      <c r="C555" s="41"/>
      <c r="D555" s="41"/>
      <c r="E555" s="41"/>
    </row>
    <row r="556" spans="3:5" ht="12" customHeight="1">
      <c r="C556" s="41"/>
      <c r="D556" s="41"/>
      <c r="E556" s="41"/>
    </row>
    <row r="557" spans="3:5" ht="12" customHeight="1">
      <c r="C557" s="41"/>
      <c r="D557" s="41"/>
      <c r="E557" s="41"/>
    </row>
    <row r="558" spans="3:5">
      <c r="C558" s="41"/>
      <c r="D558" s="41"/>
      <c r="E558" s="41"/>
    </row>
    <row r="559" spans="3:5">
      <c r="C559" s="41"/>
      <c r="D559" s="41"/>
      <c r="E559" s="41"/>
    </row>
    <row r="560" spans="3:5">
      <c r="C560" s="41"/>
      <c r="D560" s="41"/>
      <c r="E560" s="41"/>
    </row>
    <row r="561" spans="3:5" hidden="1">
      <c r="C561" s="41"/>
      <c r="D561" s="41"/>
      <c r="E561" s="41"/>
    </row>
    <row r="562" spans="3:5">
      <c r="C562" s="41"/>
      <c r="D562" s="41"/>
      <c r="E562" s="41"/>
    </row>
    <row r="563" spans="3:5">
      <c r="C563" s="41"/>
      <c r="D563" s="41"/>
      <c r="E563" s="41"/>
    </row>
    <row r="564" spans="3:5">
      <c r="C564" s="41"/>
      <c r="D564" s="41"/>
      <c r="E564" s="41"/>
    </row>
    <row r="565" spans="3:5">
      <c r="C565" s="41"/>
      <c r="D565" s="41"/>
      <c r="E565" s="41"/>
    </row>
    <row r="566" spans="3:5" hidden="1">
      <c r="C566" s="41"/>
      <c r="D566" s="41"/>
      <c r="E566" s="41"/>
    </row>
    <row r="567" spans="3:5">
      <c r="C567" s="41"/>
      <c r="D567" s="41"/>
      <c r="E567" s="41"/>
    </row>
    <row r="568" spans="3:5">
      <c r="C568" s="41"/>
      <c r="D568" s="41"/>
      <c r="E568" s="41"/>
    </row>
    <row r="569" spans="3:5">
      <c r="C569" s="41"/>
      <c r="D569" s="41"/>
      <c r="E569" s="41"/>
    </row>
    <row r="570" spans="3:5">
      <c r="C570" s="41"/>
      <c r="D570" s="41"/>
      <c r="E570" s="41"/>
    </row>
    <row r="571" spans="3:5" hidden="1">
      <c r="C571" s="41"/>
      <c r="D571" s="41"/>
      <c r="E571" s="41"/>
    </row>
    <row r="572" spans="3:5" hidden="1">
      <c r="C572" s="41"/>
      <c r="D572" s="41"/>
      <c r="E572" s="41"/>
    </row>
    <row r="573" spans="3:5">
      <c r="C573" s="41"/>
      <c r="D573" s="41"/>
      <c r="E573" s="41"/>
    </row>
    <row r="574" spans="3:5">
      <c r="C574" s="41"/>
      <c r="D574" s="41"/>
      <c r="E574" s="41"/>
    </row>
    <row r="581" spans="3:5" hidden="1"/>
    <row r="582" spans="3:5" hidden="1"/>
    <row r="584" spans="3:5">
      <c r="C584" s="41"/>
      <c r="D584" s="41"/>
      <c r="E584" s="41"/>
    </row>
    <row r="585" spans="3:5">
      <c r="C585" s="41"/>
      <c r="D585" s="41"/>
      <c r="E585" s="41"/>
    </row>
    <row r="586" spans="3:5">
      <c r="C586" s="41"/>
      <c r="D586" s="41"/>
      <c r="E586" s="41"/>
    </row>
    <row r="587" spans="3:5">
      <c r="C587" s="41"/>
      <c r="D587" s="41"/>
      <c r="E587" s="41"/>
    </row>
    <row r="588" spans="3:5">
      <c r="C588" s="41"/>
      <c r="D588" s="41"/>
      <c r="E588" s="41"/>
    </row>
    <row r="589" spans="3:5">
      <c r="C589" s="41"/>
      <c r="D589" s="41"/>
      <c r="E589" s="41"/>
    </row>
    <row r="590" spans="3:5">
      <c r="C590" s="41"/>
      <c r="D590" s="41"/>
      <c r="E590" s="41"/>
    </row>
    <row r="591" spans="3:5">
      <c r="C591" s="41"/>
      <c r="D591" s="41"/>
      <c r="E591" s="41"/>
    </row>
    <row r="592" spans="3:5">
      <c r="C592" s="41"/>
      <c r="D592" s="41"/>
      <c r="E592" s="41"/>
    </row>
    <row r="593" spans="3:5">
      <c r="C593" s="41"/>
      <c r="D593" s="41"/>
      <c r="E593" s="41"/>
    </row>
    <row r="594" spans="3:5">
      <c r="C594" s="41"/>
      <c r="D594" s="41"/>
      <c r="E594" s="41"/>
    </row>
    <row r="595" spans="3:5" hidden="1">
      <c r="C595" s="41"/>
      <c r="D595" s="41"/>
      <c r="E595" s="41"/>
    </row>
    <row r="596" spans="3:5" hidden="1">
      <c r="C596" s="41"/>
      <c r="D596" s="41"/>
      <c r="E596" s="41"/>
    </row>
    <row r="597" spans="3:5">
      <c r="C597" s="41"/>
      <c r="D597" s="41"/>
      <c r="E597" s="41"/>
    </row>
    <row r="598" spans="3:5">
      <c r="C598" s="41"/>
      <c r="D598" s="41"/>
      <c r="E598" s="41"/>
    </row>
    <row r="599" spans="3:5">
      <c r="C599" s="41"/>
      <c r="D599" s="41"/>
      <c r="E599" s="41"/>
    </row>
    <row r="600" spans="3:5">
      <c r="C600" s="41"/>
      <c r="D600" s="41"/>
      <c r="E600" s="41"/>
    </row>
    <row r="601" spans="3:5">
      <c r="C601" s="41"/>
      <c r="D601" s="41"/>
      <c r="E601" s="41"/>
    </row>
    <row r="602" spans="3:5">
      <c r="C602" s="41"/>
      <c r="D602" s="41"/>
      <c r="E602" s="41"/>
    </row>
    <row r="603" spans="3:5">
      <c r="C603" s="41"/>
      <c r="D603" s="41"/>
      <c r="E603" s="41"/>
    </row>
    <row r="604" spans="3:5">
      <c r="C604" s="41"/>
      <c r="D604" s="41"/>
      <c r="E604" s="41"/>
    </row>
    <row r="605" spans="3:5">
      <c r="C605" s="41"/>
      <c r="D605" s="41"/>
      <c r="E605" s="41"/>
    </row>
    <row r="606" spans="3:5">
      <c r="C606" s="41"/>
      <c r="D606" s="41"/>
      <c r="E606" s="41"/>
    </row>
    <row r="607" spans="3:5">
      <c r="C607" s="41"/>
      <c r="D607" s="41"/>
      <c r="E607" s="41"/>
    </row>
    <row r="608" spans="3:5">
      <c r="C608" s="41"/>
      <c r="D608" s="41"/>
      <c r="E608" s="41"/>
    </row>
    <row r="609" spans="3:5">
      <c r="C609" s="41"/>
      <c r="D609" s="41"/>
      <c r="E609" s="41"/>
    </row>
    <row r="610" spans="3:5">
      <c r="C610" s="41"/>
      <c r="D610" s="41"/>
      <c r="E610" s="41"/>
    </row>
    <row r="611" spans="3:5">
      <c r="C611" s="41"/>
      <c r="D611" s="41"/>
      <c r="E611" s="41"/>
    </row>
    <row r="612" spans="3:5">
      <c r="C612" s="41"/>
      <c r="D612" s="41"/>
      <c r="E612" s="41"/>
    </row>
    <row r="613" spans="3:5">
      <c r="C613" s="41"/>
      <c r="D613" s="41"/>
      <c r="E613" s="41"/>
    </row>
    <row r="614" spans="3:5">
      <c r="C614" s="41"/>
      <c r="D614" s="41"/>
      <c r="E614" s="41"/>
    </row>
    <row r="615" spans="3:5" ht="19.5" customHeight="1">
      <c r="C615" s="41"/>
      <c r="D615" s="41"/>
      <c r="E615" s="41"/>
    </row>
    <row r="621" spans="3:5" ht="17.25" customHeight="1"/>
  </sheetData>
  <dataConsolidate>
    <dataRefs count="2">
      <dataRef ref="A56:J64" sheet="výdavky"/>
      <dataRef ref="A332:J334" sheet="výdavky"/>
    </dataRefs>
  </dataConsolidate>
  <printOptions horizontalCentered="1"/>
  <pageMargins left="0.55118110236220474" right="0.19685039370078741" top="0.47244094488188981" bottom="0.98425196850393704" header="0.51181102362204722" footer="0.51181102362204722"/>
  <pageSetup paperSize="9" orientation="portrait" r:id="rId1"/>
  <headerFooter alignWithMargins="0"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príjmy</vt:lpstr>
      <vt:lpstr>výdavky</vt:lpstr>
      <vt:lpstr>výdavky!Názvy_tlače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Administratíva</cp:lastModifiedBy>
  <cp:lastPrinted>2011-11-23T12:33:26Z</cp:lastPrinted>
  <dcterms:created xsi:type="dcterms:W3CDTF">2010-11-21T13:22:38Z</dcterms:created>
  <dcterms:modified xsi:type="dcterms:W3CDTF">2011-11-23T13:15:47Z</dcterms:modified>
</cp:coreProperties>
</file>